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8580" yWindow="200" windowWidth="26260" windowHeight="19260"/>
  </bookViews>
  <sheets>
    <sheet name="BLOCK-Blank" sheetId="15" r:id="rId1"/>
    <sheet name="BLOCK-6 trimester" sheetId="13" r:id="rId2"/>
    <sheet name="BLOCK-9 trimester" sheetId="14" r:id="rId3"/>
    <sheet name="Clinical Load" sheetId="2" r:id="rId4"/>
    <sheet name="Sheet1" sheetId="5" r:id="rId5"/>
  </sheets>
  <definedNames>
    <definedName name="_xlnm.Print_Area" localSheetId="1">'BLOCK-6 trimester'!$A$1:$V$69</definedName>
    <definedName name="_xlnm.Print_Area" localSheetId="2">'BLOCK-9 trimester'!$A$1:$V$69</definedName>
    <definedName name="_xlnm.Print_Area" localSheetId="0">'BLOCK-Blank'!$A$1:$V$68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76" i="14" l="1"/>
  <c r="H76" i="14"/>
  <c r="I76" i="14"/>
  <c r="J76" i="14"/>
  <c r="K76" i="14"/>
  <c r="L76" i="14"/>
  <c r="M76" i="14"/>
  <c r="N76" i="14"/>
  <c r="O76" i="14"/>
  <c r="P76" i="14"/>
  <c r="Q76" i="14"/>
  <c r="R76" i="14"/>
  <c r="S76" i="14"/>
  <c r="T76" i="14"/>
  <c r="U76" i="14"/>
  <c r="E77" i="14"/>
  <c r="F76" i="14"/>
  <c r="G76" i="13"/>
  <c r="H76" i="13"/>
  <c r="I76" i="13"/>
  <c r="J76" i="13"/>
  <c r="K76" i="13"/>
  <c r="L76" i="13"/>
  <c r="M76" i="13"/>
  <c r="N76" i="13"/>
  <c r="O76" i="13"/>
  <c r="P76" i="13"/>
  <c r="Q76" i="13"/>
  <c r="R76" i="13"/>
  <c r="S76" i="13"/>
  <c r="T76" i="13"/>
  <c r="U76" i="13"/>
  <c r="E77" i="13"/>
  <c r="F76" i="13"/>
  <c r="H76" i="15"/>
  <c r="I76" i="15"/>
  <c r="J76" i="15"/>
  <c r="K76" i="15"/>
  <c r="L76" i="15"/>
  <c r="M76" i="15"/>
  <c r="N76" i="15"/>
  <c r="O76" i="15"/>
  <c r="P76" i="15"/>
  <c r="Q76" i="15"/>
  <c r="R76" i="15"/>
  <c r="S76" i="15"/>
  <c r="T76" i="15"/>
  <c r="U76" i="15"/>
  <c r="E77" i="15"/>
  <c r="O60" i="14"/>
  <c r="E27" i="5"/>
  <c r="F27" i="5"/>
  <c r="G27" i="5"/>
  <c r="H27" i="5"/>
  <c r="I27" i="5"/>
  <c r="K27" i="5"/>
  <c r="C27" i="5"/>
  <c r="E28" i="5"/>
  <c r="U4" i="13"/>
  <c r="T4" i="13"/>
  <c r="S4" i="13"/>
  <c r="R4" i="13"/>
  <c r="Q4" i="13"/>
  <c r="P4" i="13"/>
  <c r="O4" i="13"/>
  <c r="N4" i="13"/>
  <c r="M4" i="13"/>
  <c r="L4" i="13"/>
  <c r="K4" i="13"/>
  <c r="J4" i="13"/>
  <c r="I4" i="13"/>
  <c r="H4" i="13"/>
  <c r="G4" i="13"/>
  <c r="E4" i="13"/>
  <c r="U18" i="13"/>
  <c r="T18" i="13"/>
  <c r="S18" i="13"/>
  <c r="R18" i="13"/>
  <c r="Q18" i="13"/>
  <c r="P18" i="13"/>
  <c r="O18" i="13"/>
  <c r="N18" i="13"/>
  <c r="M18" i="13"/>
  <c r="L18" i="13"/>
  <c r="K18" i="13"/>
  <c r="J18" i="13"/>
  <c r="I18" i="13"/>
  <c r="H18" i="13"/>
  <c r="G18" i="13"/>
  <c r="E18" i="13"/>
  <c r="F69" i="13"/>
  <c r="G60" i="13"/>
  <c r="G69" i="13"/>
  <c r="H60" i="13"/>
  <c r="H69" i="13"/>
  <c r="I60" i="13"/>
  <c r="I69" i="13"/>
  <c r="J60" i="13"/>
  <c r="J69" i="13"/>
  <c r="K60" i="13"/>
  <c r="K69" i="13"/>
  <c r="L60" i="13"/>
  <c r="L69" i="13"/>
  <c r="M60" i="13"/>
  <c r="M69" i="13"/>
  <c r="N60" i="13"/>
  <c r="N69" i="13"/>
  <c r="O60" i="13"/>
  <c r="O69" i="13"/>
  <c r="P60" i="13"/>
  <c r="P69" i="13"/>
  <c r="Q60" i="13"/>
  <c r="Q69" i="13"/>
  <c r="R60" i="13"/>
  <c r="R69" i="13"/>
  <c r="S60" i="13"/>
  <c r="S69" i="13"/>
  <c r="T60" i="13"/>
  <c r="T69" i="13"/>
  <c r="U60" i="13"/>
  <c r="U69" i="13"/>
  <c r="W69" i="13"/>
  <c r="E60" i="13"/>
  <c r="E69" i="13"/>
  <c r="F68" i="15"/>
  <c r="U59" i="15"/>
  <c r="T59" i="15"/>
  <c r="S59" i="15"/>
  <c r="R59" i="15"/>
  <c r="Q59" i="15"/>
  <c r="P59" i="15"/>
  <c r="O59" i="15"/>
  <c r="N59" i="15"/>
  <c r="M59" i="15"/>
  <c r="L59" i="15"/>
  <c r="K59" i="15"/>
  <c r="J59" i="15"/>
  <c r="I59" i="15"/>
  <c r="H59" i="15"/>
  <c r="G59" i="15"/>
  <c r="E59" i="15"/>
  <c r="U3" i="15"/>
  <c r="T3" i="15"/>
  <c r="S3" i="15"/>
  <c r="R3" i="15"/>
  <c r="Q3" i="15"/>
  <c r="P3" i="15"/>
  <c r="O3" i="15"/>
  <c r="N3" i="15"/>
  <c r="M3" i="15"/>
  <c r="L3" i="15"/>
  <c r="K3" i="15"/>
  <c r="J3" i="15"/>
  <c r="I3" i="15"/>
  <c r="H3" i="15"/>
  <c r="G3" i="15"/>
  <c r="E3" i="15"/>
  <c r="U17" i="15"/>
  <c r="T17" i="15"/>
  <c r="S17" i="15"/>
  <c r="R17" i="15"/>
  <c r="Q17" i="15"/>
  <c r="P17" i="15"/>
  <c r="O17" i="15"/>
  <c r="N17" i="15"/>
  <c r="M17" i="15"/>
  <c r="L17" i="15"/>
  <c r="K17" i="15"/>
  <c r="J17" i="15"/>
  <c r="I17" i="15"/>
  <c r="H17" i="15"/>
  <c r="G17" i="15"/>
  <c r="E17" i="15"/>
  <c r="U88" i="15"/>
  <c r="T88" i="15"/>
  <c r="R88" i="15"/>
  <c r="P88" i="15"/>
  <c r="U87" i="15"/>
  <c r="T87" i="15"/>
  <c r="R87" i="15"/>
  <c r="P87" i="15"/>
  <c r="G76" i="15"/>
  <c r="F76" i="15"/>
  <c r="U4" i="14"/>
  <c r="U18" i="14"/>
  <c r="U60" i="14"/>
  <c r="U69" i="14"/>
  <c r="T4" i="14"/>
  <c r="T18" i="14"/>
  <c r="T60" i="14"/>
  <c r="T69" i="14"/>
  <c r="S4" i="14"/>
  <c r="S18" i="14"/>
  <c r="S60" i="14"/>
  <c r="S69" i="14"/>
  <c r="R4" i="14"/>
  <c r="R18" i="14"/>
  <c r="R60" i="14"/>
  <c r="R69" i="14"/>
  <c r="Q4" i="14"/>
  <c r="Q18" i="14"/>
  <c r="Q60" i="14"/>
  <c r="Q69" i="14"/>
  <c r="P4" i="14"/>
  <c r="P18" i="14"/>
  <c r="P60" i="14"/>
  <c r="P69" i="14"/>
  <c r="O4" i="14"/>
  <c r="O18" i="14"/>
  <c r="O69" i="14"/>
  <c r="N4" i="14"/>
  <c r="N18" i="14"/>
  <c r="N60" i="14"/>
  <c r="N69" i="14"/>
  <c r="M4" i="14"/>
  <c r="M18" i="14"/>
  <c r="M60" i="14"/>
  <c r="M69" i="14"/>
  <c r="L4" i="14"/>
  <c r="L18" i="14"/>
  <c r="L60" i="14"/>
  <c r="L69" i="14"/>
  <c r="K4" i="14"/>
  <c r="K18" i="14"/>
  <c r="K60" i="14"/>
  <c r="K69" i="14"/>
  <c r="J4" i="14"/>
  <c r="J18" i="14"/>
  <c r="J60" i="14"/>
  <c r="J69" i="14"/>
  <c r="I4" i="14"/>
  <c r="I18" i="14"/>
  <c r="I60" i="14"/>
  <c r="I69" i="14"/>
  <c r="H4" i="14"/>
  <c r="H18" i="14"/>
  <c r="H60" i="14"/>
  <c r="H69" i="14"/>
  <c r="G18" i="14"/>
  <c r="G60" i="14"/>
  <c r="G4" i="14"/>
  <c r="G69" i="14"/>
  <c r="E18" i="14"/>
  <c r="E60" i="14"/>
  <c r="E4" i="14"/>
  <c r="E69" i="14"/>
  <c r="V87" i="14"/>
  <c r="T87" i="14"/>
  <c r="R87" i="14"/>
  <c r="P87" i="14"/>
  <c r="V85" i="14"/>
  <c r="T85" i="14"/>
  <c r="R85" i="14"/>
  <c r="P85" i="14"/>
  <c r="F69" i="14"/>
  <c r="W69" i="14"/>
  <c r="V87" i="13"/>
  <c r="T87" i="13"/>
  <c r="R87" i="13"/>
  <c r="P87" i="13"/>
  <c r="V85" i="13"/>
  <c r="T85" i="13"/>
  <c r="R85" i="13"/>
  <c r="P85" i="13"/>
  <c r="A7" i="2"/>
  <c r="A8" i="2"/>
  <c r="A9" i="2"/>
  <c r="B6" i="2"/>
  <c r="C6" i="2"/>
  <c r="E6" i="2"/>
  <c r="F6" i="2"/>
  <c r="G6" i="2"/>
  <c r="B7" i="2"/>
  <c r="C7" i="2"/>
  <c r="E7" i="2"/>
  <c r="F7" i="2"/>
  <c r="G7" i="2"/>
  <c r="A10" i="2"/>
  <c r="B9" i="2"/>
  <c r="C9" i="2"/>
  <c r="E9" i="2"/>
  <c r="F9" i="2"/>
  <c r="G9" i="2"/>
  <c r="B8" i="2"/>
  <c r="C8" i="2"/>
  <c r="E8" i="2"/>
  <c r="F8" i="2"/>
  <c r="G8" i="2"/>
  <c r="A11" i="2"/>
  <c r="B10" i="2"/>
  <c r="C10" i="2"/>
  <c r="E10" i="2"/>
  <c r="F10" i="2"/>
  <c r="G10" i="2"/>
  <c r="A12" i="2"/>
  <c r="B11" i="2"/>
  <c r="C11" i="2"/>
  <c r="E11" i="2"/>
  <c r="F11" i="2"/>
  <c r="G11" i="2"/>
  <c r="A13" i="2"/>
  <c r="B12" i="2"/>
  <c r="C12" i="2"/>
  <c r="E12" i="2"/>
  <c r="F12" i="2"/>
  <c r="G12" i="2"/>
  <c r="A14" i="2"/>
  <c r="B13" i="2"/>
  <c r="C13" i="2"/>
  <c r="E13" i="2"/>
  <c r="F13" i="2"/>
  <c r="G13" i="2"/>
  <c r="A15" i="2"/>
  <c r="B14" i="2"/>
  <c r="C14" i="2"/>
  <c r="E14" i="2"/>
  <c r="F14" i="2"/>
  <c r="G14" i="2"/>
  <c r="B15" i="2"/>
  <c r="C15" i="2"/>
  <c r="E15" i="2"/>
  <c r="F15" i="2"/>
  <c r="G15" i="2"/>
  <c r="E68" i="15"/>
  <c r="H68" i="15"/>
  <c r="J68" i="15"/>
  <c r="L68" i="15"/>
  <c r="N68" i="15"/>
  <c r="P68" i="15"/>
  <c r="R68" i="15"/>
  <c r="T68" i="15"/>
  <c r="G68" i="15"/>
  <c r="I68" i="15"/>
  <c r="K68" i="15"/>
  <c r="M68" i="15"/>
  <c r="O68" i="15"/>
  <c r="Q68" i="15"/>
  <c r="S68" i="15"/>
  <c r="U68" i="15"/>
  <c r="W68" i="15"/>
</calcChain>
</file>

<file path=xl/sharedStrings.xml><?xml version="1.0" encoding="utf-8"?>
<sst xmlns="http://schemas.openxmlformats.org/spreadsheetml/2006/main" count="541" uniqueCount="218">
  <si>
    <t>Clinicals</t>
  </si>
  <si>
    <t>10 Births as Observer</t>
  </si>
  <si>
    <t>20 Birth Assists</t>
  </si>
  <si>
    <t>Credits</t>
  </si>
  <si>
    <t>Academic Courses</t>
  </si>
  <si>
    <t>Average number of births per trimester at the clinical site(#x4months)</t>
  </si>
  <si>
    <r>
      <t># of</t>
    </r>
    <r>
      <rPr>
        <b/>
        <u/>
        <sz val="10"/>
        <color theme="1"/>
        <rFont val="Calibri"/>
        <family val="2"/>
        <scheme val="minor"/>
      </rPr>
      <t xml:space="preserve"> trimesters required</t>
    </r>
    <r>
      <rPr>
        <sz val="10"/>
        <color theme="1"/>
        <rFont val="Calibri"/>
        <family val="2"/>
        <scheme val="minor"/>
      </rPr>
      <t xml:space="preserve"> at this single site to complete minimum clinical requirements (at least 55 births)</t>
    </r>
  </si>
  <si>
    <t># years</t>
  </si>
  <si>
    <t>Worksheet for planning clinical sites: Determining Clinical Load for a site</t>
  </si>
  <si>
    <t>Answer the Question: will I need another clinical site to complete my training in the timeframe I desire?</t>
  </si>
  <si>
    <r>
      <t xml:space="preserve">You will need to know the </t>
    </r>
    <r>
      <rPr>
        <i/>
        <u/>
        <sz val="16"/>
        <color theme="1"/>
        <rFont val="Calibri"/>
        <family val="2"/>
        <scheme val="minor"/>
      </rPr>
      <t>Clinical Site's Average Birthload</t>
    </r>
    <r>
      <rPr>
        <i/>
        <sz val="16"/>
        <color theme="1"/>
        <rFont val="Calibri"/>
        <family val="2"/>
        <scheme val="minor"/>
      </rPr>
      <t xml:space="preserve"> and the </t>
    </r>
    <r>
      <rPr>
        <i/>
        <u/>
        <sz val="16"/>
        <color theme="1"/>
        <rFont val="Calibri"/>
        <family val="2"/>
        <scheme val="minor"/>
      </rPr>
      <t>Number of Students at the site</t>
    </r>
    <r>
      <rPr>
        <i/>
        <sz val="16"/>
        <color theme="1"/>
        <rFont val="Calibri"/>
        <family val="2"/>
        <scheme val="minor"/>
      </rPr>
      <t>.</t>
    </r>
  </si>
  <si>
    <t>Subtract 1/3 of total births for the Actual # of births available for students to attend  (transfers/off call/other reasons student cannot attend birth)</t>
  </si>
  <si>
    <r>
      <t>Approximate</t>
    </r>
    <r>
      <rPr>
        <b/>
        <u/>
        <sz val="10"/>
        <color theme="1"/>
        <rFont val="Calibri"/>
        <family val="2"/>
        <scheme val="minor"/>
      </rPr>
      <t xml:space="preserve"> number of births available per student per trimester</t>
    </r>
    <r>
      <rPr>
        <sz val="10"/>
        <color theme="1"/>
        <rFont val="Calibri"/>
        <family val="2"/>
        <scheme val="minor"/>
      </rPr>
      <t xml:space="preserve"> at this site</t>
    </r>
  </si>
  <si>
    <r>
      <t xml:space="preserve">The Clinical Site's </t>
    </r>
    <r>
      <rPr>
        <b/>
        <u/>
        <sz val="10"/>
        <color rgb="FF0070C0"/>
        <rFont val="Calibri"/>
        <family val="2"/>
        <scheme val="minor"/>
      </rPr>
      <t>average birthload per month per student</t>
    </r>
    <r>
      <rPr>
        <sz val="10"/>
        <color rgb="FF0070C0"/>
        <rFont val="Calibri"/>
        <family val="2"/>
        <scheme val="minor"/>
      </rPr>
      <t>:</t>
    </r>
  </si>
  <si>
    <r>
      <rPr>
        <u/>
        <sz val="10"/>
        <color theme="0"/>
        <rFont val="Calibri"/>
        <family val="2"/>
        <scheme val="minor"/>
      </rPr>
      <t>N</t>
    </r>
    <r>
      <rPr>
        <b/>
        <u/>
        <sz val="10"/>
        <color theme="0"/>
        <rFont val="Calibri"/>
        <family val="2"/>
        <scheme val="minor"/>
      </rPr>
      <t xml:space="preserve">umber of students </t>
    </r>
    <r>
      <rPr>
        <sz val="10"/>
        <color theme="0"/>
        <rFont val="Calibri"/>
        <family val="2"/>
        <scheme val="minor"/>
      </rPr>
      <t>who are at this site simultaneously:</t>
    </r>
  </si>
  <si>
    <t xml:space="preserve"> If a student's primary clinical site does not have enough births to allow completion of all requirements in the desired time, then the student must to make plans to either stay longer or to spend some time at a higher volume birth center to complete clinical requirements</t>
  </si>
  <si>
    <t>Note:</t>
  </si>
  <si>
    <t xml:space="preserve">Clinicals must span at least 2 years, so even if a student completes the minimum numbers of each type of clinical, she/he must continue clinical training. </t>
  </si>
  <si>
    <t>Plan of Completion</t>
  </si>
  <si>
    <t>Academics</t>
  </si>
  <si>
    <t>Set Meeting times outside of Clinic times for Learning/Teaching Sessions with your preceptor</t>
  </si>
  <si>
    <t>Course Syllabus</t>
  </si>
  <si>
    <t>Title</t>
  </si>
  <si>
    <t># Credits</t>
  </si>
  <si>
    <t>Description</t>
  </si>
  <si>
    <t>Learning Activities</t>
  </si>
  <si>
    <t>Learning Objectives</t>
  </si>
  <si>
    <t>Learning Resources</t>
  </si>
  <si>
    <t>Evaluation Methods</t>
  </si>
  <si>
    <t>Before each class/or learning session with the preceptor, the student reads the Learning Resources and answers the Learning Objectives</t>
  </si>
  <si>
    <t>During class or learning session with the preceptor, there are two options:</t>
  </si>
  <si>
    <t>1. The preceptor teaches a presentation of the materials to the student, using a Lesson Plan Form</t>
  </si>
  <si>
    <t>Lesson Plan Form</t>
  </si>
  <si>
    <t>2. the student presents the answers to the Learning Objectives to the Preceptor</t>
  </si>
  <si>
    <t xml:space="preserve">2 year </t>
  </si>
  <si>
    <t>3 year</t>
  </si>
  <si>
    <t>4 year</t>
  </si>
  <si>
    <t>5 year</t>
  </si>
  <si>
    <t>Courseload and Time Projections:</t>
  </si>
  <si>
    <t>Total Academic Credits:</t>
  </si>
  <si>
    <t>Preceptor Signature:</t>
  </si>
  <si>
    <t>Student Signature:</t>
  </si>
  <si>
    <t>Date:</t>
  </si>
  <si>
    <t>Summary:</t>
  </si>
  <si>
    <t>(Continued)</t>
  </si>
  <si>
    <r>
      <rPr>
        <sz val="8"/>
        <color theme="1"/>
        <rFont val="Wingdings 3"/>
        <family val="1"/>
        <charset val="2"/>
      </rPr>
      <t xml:space="preserve">r </t>
    </r>
    <r>
      <rPr>
        <i/>
        <sz val="8"/>
        <color theme="1"/>
        <rFont val="Arial"/>
        <family val="2"/>
      </rPr>
      <t xml:space="preserve">Enter the courses/credits  to be completed each trimester   </t>
    </r>
    <r>
      <rPr>
        <sz val="8"/>
        <color theme="1"/>
        <rFont val="Arial"/>
        <family val="2"/>
      </rPr>
      <t xml:space="preserve">  </t>
    </r>
    <r>
      <rPr>
        <sz val="8"/>
        <color theme="1"/>
        <rFont val="Wingdings 3"/>
        <family val="1"/>
        <charset val="2"/>
      </rPr>
      <t>r</t>
    </r>
  </si>
  <si>
    <t>Student Name:______________________________________</t>
  </si>
  <si>
    <t>Preceptor Name:__________________________________</t>
  </si>
  <si>
    <t>Academic credits to complete per trimester:</t>
  </si>
  <si>
    <t>Time spent in clinical apprenticeship:</t>
  </si>
  <si>
    <t>Date of Enrollment:</t>
  </si>
  <si>
    <t>(Graduation Dates: Mar 15, July 15, Nov 15)</t>
  </si>
  <si>
    <t>Planned Date &amp; Year of Graduation:</t>
  </si>
  <si>
    <t>Planned number of trimesters to complete the program:</t>
  </si>
  <si>
    <t>Planned Date of Completion of Requierments:</t>
  </si>
  <si>
    <t>This plan of completion is not a binding contract, as the practice of midwifery and life is subject to change, however it gives the student and preceptor an idea of how long the program actually takes, allows for a meeting of the minds as to intention, and is a guideline to judge student progress. Plans of Completion can be reassessed by the student and preceptor at any time during enrollment.</t>
  </si>
  <si>
    <r>
      <t xml:space="preserve">1     </t>
    </r>
    <r>
      <rPr>
        <sz val="8"/>
        <color theme="1" tint="0.499984740745262"/>
        <rFont val="Wingdings 3"/>
        <family val="1"/>
        <charset val="2"/>
      </rPr>
      <t>s</t>
    </r>
  </si>
  <si>
    <r>
      <t xml:space="preserve">2     </t>
    </r>
    <r>
      <rPr>
        <sz val="8"/>
        <color theme="1" tint="0.499984740745262"/>
        <rFont val="Wingdings 3"/>
        <family val="1"/>
        <charset val="2"/>
      </rPr>
      <t>s</t>
    </r>
  </si>
  <si>
    <r>
      <t xml:space="preserve">3     </t>
    </r>
    <r>
      <rPr>
        <sz val="8"/>
        <color theme="1" tint="0.499984740745262"/>
        <rFont val="Wingdings 3"/>
        <family val="1"/>
        <charset val="2"/>
      </rPr>
      <t>s</t>
    </r>
  </si>
  <si>
    <r>
      <t xml:space="preserve">4   </t>
    </r>
    <r>
      <rPr>
        <sz val="8"/>
        <color theme="1" tint="0.499984740745262"/>
        <rFont val="Wingdings 3"/>
        <family val="1"/>
        <charset val="2"/>
      </rPr>
      <t>s</t>
    </r>
  </si>
  <si>
    <r>
      <t xml:space="preserve">6     </t>
    </r>
    <r>
      <rPr>
        <sz val="8"/>
        <color theme="1" tint="0.499984740745262"/>
        <rFont val="Wingdings 3"/>
        <family val="1"/>
        <charset val="2"/>
      </rPr>
      <t>s</t>
    </r>
  </si>
  <si>
    <t>Planned Date &amp; Year of NARM Permission Request :</t>
  </si>
  <si>
    <t>(Permission Dates: Feb 1, May 1 or Sept 1)</t>
  </si>
  <si>
    <t>Births/Trimester:</t>
  </si>
  <si>
    <t xml:space="preserve"> Projected Births/Trimester:</t>
  </si>
  <si>
    <t>Trimesters of Study:</t>
  </si>
  <si>
    <t>Approx. Hours/Week:</t>
  </si>
  <si>
    <t>Academic Credits/Trimester:</t>
  </si>
  <si>
    <t>Hours/Week scheduled with preceptor for evalutations:</t>
  </si>
  <si>
    <t xml:space="preserve"> (recommended at least 1-2 hours/week, regardless of length of study)</t>
  </si>
  <si>
    <t xml:space="preserve">~ Preceptor practices are variable, students and preceptors must agree on guidelines and rules for student on-call and birth </t>
  </si>
  <si>
    <t>~ If a student's primary clinical site does not have enough births to allow completion of all requirements in the desired time, then the student must to make plans to either extend the clinical apprenticeship or to spend some time at a higher volume birth center to complete clinical requirement.</t>
  </si>
  <si>
    <t xml:space="preserve">~ Clinicals must span at least 2 years, so even if a student completes the minimum numbers of each type of clinical, she/he must continue clinical training. </t>
  </si>
  <si>
    <t>~ To complete the full ASM program in 9 trimesters of study requires roughly the equivalent of working a full-time job as a midwifery apprentice in both academics and clinicals; approximately 26hours per week, with the addition of time spent at births outside normal work hours.attendance</t>
  </si>
  <si>
    <r>
      <t>Minimum</t>
    </r>
    <r>
      <rPr>
        <b/>
        <sz val="8"/>
        <color theme="1"/>
        <rFont val="Arial"/>
        <family val="2"/>
      </rPr>
      <t xml:space="preserve"> Births:</t>
    </r>
  </si>
  <si>
    <t>25 Birth as Primary under supervision</t>
  </si>
  <si>
    <r>
      <t>13</t>
    </r>
    <r>
      <rPr>
        <sz val="8"/>
        <color rgb="FFFF0000"/>
        <rFont val="Wingdings 3"/>
        <family val="1"/>
        <charset val="2"/>
      </rPr>
      <t>s</t>
    </r>
  </si>
  <si>
    <r>
      <t xml:space="preserve">14 </t>
    </r>
    <r>
      <rPr>
        <sz val="8"/>
        <color rgb="FFFF0000"/>
        <rFont val="Wingdings 3"/>
        <family val="1"/>
        <charset val="2"/>
      </rPr>
      <t>s</t>
    </r>
  </si>
  <si>
    <r>
      <t xml:space="preserve">15    </t>
    </r>
    <r>
      <rPr>
        <sz val="8"/>
        <color rgb="FFFF0000"/>
        <rFont val="Wingdings 3"/>
        <family val="1"/>
        <charset val="2"/>
      </rPr>
      <t>s</t>
    </r>
  </si>
  <si>
    <r>
      <t xml:space="preserve">10   </t>
    </r>
    <r>
      <rPr>
        <sz val="8"/>
        <color theme="5" tint="-0.249977111117893"/>
        <rFont val="Wingdings 3"/>
        <family val="1"/>
        <charset val="2"/>
      </rPr>
      <t>s</t>
    </r>
  </si>
  <si>
    <r>
      <t xml:space="preserve">11 </t>
    </r>
    <r>
      <rPr>
        <sz val="8"/>
        <color theme="5" tint="-0.249977111117893"/>
        <rFont val="Wingdings 3"/>
        <family val="1"/>
        <charset val="2"/>
      </rPr>
      <t>s</t>
    </r>
  </si>
  <si>
    <r>
      <t xml:space="preserve">12 </t>
    </r>
    <r>
      <rPr>
        <sz val="8"/>
        <color theme="5" tint="-0.249977111117893"/>
        <rFont val="Wingdings 3"/>
        <family val="1"/>
        <charset val="2"/>
      </rPr>
      <t>s</t>
    </r>
  </si>
  <si>
    <r>
      <t xml:space="preserve">7   </t>
    </r>
    <r>
      <rPr>
        <sz val="8"/>
        <color rgb="FF0070C0"/>
        <rFont val="Wingdings 3"/>
        <family val="1"/>
        <charset val="2"/>
      </rPr>
      <t>s</t>
    </r>
  </si>
  <si>
    <r>
      <t xml:space="preserve">9     </t>
    </r>
    <r>
      <rPr>
        <sz val="8"/>
        <color rgb="FF0070C0"/>
        <rFont val="Wingdings 3"/>
        <family val="1"/>
        <charset val="2"/>
      </rPr>
      <t>s</t>
    </r>
  </si>
  <si>
    <t>BIO155G Anatomy and Physiology</t>
  </si>
  <si>
    <t>HON248G Cultural Issues</t>
  </si>
  <si>
    <t>PSY224 Com. &amp; Counseling</t>
  </si>
  <si>
    <t>BIO120 Fetal Development</t>
  </si>
  <si>
    <t>SOC102 Genetic Screening</t>
  </si>
  <si>
    <t>MW330 Perinatal Ed Incl Lactation</t>
  </si>
  <si>
    <t>HON225G Midwifery Ethics</t>
  </si>
  <si>
    <t>HON205G Applied Microbiology</t>
  </si>
  <si>
    <t>HON393G Community Health</t>
  </si>
  <si>
    <t>ENG202G Bus. &amp; Prof. Com.</t>
  </si>
  <si>
    <t>MW250 Midwifery Protocols</t>
  </si>
  <si>
    <t>CORE COURSES:</t>
  </si>
  <si>
    <t>MW300 AP Basic Skills</t>
  </si>
  <si>
    <t>MW301 AP Risk Screening</t>
  </si>
  <si>
    <t>MW302 AP Physical Assessment</t>
  </si>
  <si>
    <t>MW303 AP Provision of Care</t>
  </si>
  <si>
    <t>MW304 AP Complications</t>
  </si>
  <si>
    <t>MW308 AP Nutrition</t>
  </si>
  <si>
    <t>MW306 AP Diag LabTests&amp;Proc.</t>
  </si>
  <si>
    <t>MW307 AP Observation &amp; Chart.</t>
  </si>
  <si>
    <t>MW320 IP Basic Skills</t>
  </si>
  <si>
    <t>MW321 IP Risk Screening</t>
  </si>
  <si>
    <t>MW322 IP Physical Assessment</t>
  </si>
  <si>
    <t>MW323 IP Provision of Care</t>
  </si>
  <si>
    <t>MW324 IP Complications</t>
  </si>
  <si>
    <t>MW329 IV THERAPY</t>
  </si>
  <si>
    <t>MW325 IP Pharmacology</t>
  </si>
  <si>
    <t>MW326 IP Diag LabTests&amp;Proc.</t>
  </si>
  <si>
    <t>MW327 IP Observation &amp; Chart.</t>
  </si>
  <si>
    <t>MW340 PP Basic Skills</t>
  </si>
  <si>
    <t>MW341 PP Risk Screening</t>
  </si>
  <si>
    <t>MW342 PP Physical Assessment</t>
  </si>
  <si>
    <t>MW343 PP Provision of Care</t>
  </si>
  <si>
    <t>MW344 PP Complications</t>
  </si>
  <si>
    <t>MW345 PP Pharmacology</t>
  </si>
  <si>
    <t>MW346 PP Diag LabTests&amp;Proc.</t>
  </si>
  <si>
    <t>MW347 PP Observation &amp; Chart.</t>
  </si>
  <si>
    <t>MW360 NB Basic Skills</t>
  </si>
  <si>
    <t>MW361 NB Risk Screening</t>
  </si>
  <si>
    <t>MW362 NB Physical Assessment</t>
  </si>
  <si>
    <t>MW364 NB Complications</t>
  </si>
  <si>
    <t>MW365 NB Pharmacology</t>
  </si>
  <si>
    <t>MW366 NB Diag LabTests&amp;Proc.</t>
  </si>
  <si>
    <t>MW367 NB Observation &amp; Chart.</t>
  </si>
  <si>
    <t>MW380 WW Family Planning</t>
  </si>
  <si>
    <t>MW381 Well Woman Risk Screening</t>
  </si>
  <si>
    <t>MW382 WWPhysical Assessment</t>
  </si>
  <si>
    <t>MW383 WWProvision of Care</t>
  </si>
  <si>
    <t>MW385 WW Pharmacology</t>
  </si>
  <si>
    <t>MW386 WW Diag LabTests&amp;Proc.</t>
  </si>
  <si>
    <t>MW387 WW Observation &amp; Chart.</t>
  </si>
  <si>
    <t>FLEX COURSES:</t>
  </si>
  <si>
    <t>HON223G Human Sexuality</t>
  </si>
  <si>
    <t>ENG200G College Composition</t>
  </si>
  <si>
    <t>HON211G Statistics</t>
  </si>
  <si>
    <t>MATH112G College-Level Math</t>
  </si>
  <si>
    <t>HON390G Laws/Regulations</t>
  </si>
  <si>
    <t>HON220G Midwifery Lit. &amp; Art</t>
  </si>
  <si>
    <t>HON222G History of Midwifery</t>
  </si>
  <si>
    <t>MW350 Out of Hospital Birth</t>
  </si>
  <si>
    <t>&lt;BLOCK</t>
  </si>
  <si>
    <t>CORE COURSES</t>
  </si>
  <si>
    <t>FLEX COURSES</t>
  </si>
  <si>
    <r>
      <t>MW305 AP Pharmacology</t>
    </r>
    <r>
      <rPr>
        <i/>
        <sz val="8"/>
        <color rgb="FF00B050"/>
        <rFont val="Arial"/>
        <family val="2"/>
      </rPr>
      <t xml:space="preserve"> </t>
    </r>
  </si>
  <si>
    <t>MW363NB Provision of Care</t>
  </si>
  <si>
    <t>Transfer credit</t>
  </si>
  <si>
    <r>
      <t xml:space="preserve"> 5 </t>
    </r>
    <r>
      <rPr>
        <sz val="8"/>
        <color theme="1" tint="0.499984740745262"/>
        <rFont val="Wingdings 3"/>
        <family val="1"/>
        <charset val="2"/>
      </rPr>
      <t>s</t>
    </r>
  </si>
  <si>
    <r>
      <t xml:space="preserve"> 8 </t>
    </r>
    <r>
      <rPr>
        <sz val="8"/>
        <color rgb="FF0070C0"/>
        <rFont val="Wingdings 3"/>
        <family val="1"/>
        <charset val="2"/>
      </rPr>
      <t>s</t>
    </r>
  </si>
  <si>
    <r>
      <rPr>
        <b/>
        <sz val="7"/>
        <color theme="1"/>
        <rFont val="Arial"/>
        <family val="2"/>
      </rPr>
      <t>Flex Couses:</t>
    </r>
    <r>
      <rPr>
        <sz val="7"/>
        <color theme="1"/>
        <rFont val="Arial"/>
        <family val="2"/>
      </rPr>
      <t xml:space="preserve"> Can be taken in any order in any block</t>
    </r>
  </si>
  <si>
    <r>
      <rPr>
        <b/>
        <sz val="8"/>
        <color theme="1"/>
        <rFont val="Arial Narrow"/>
        <family val="2"/>
      </rPr>
      <t>Foundation Courses</t>
    </r>
    <r>
      <rPr>
        <sz val="8"/>
        <color theme="1"/>
        <rFont val="Arial Narrow"/>
        <family val="2"/>
      </rPr>
      <t xml:space="preserve"> must be taken in Foundation Block order</t>
    </r>
  </si>
  <si>
    <t>FOUNDATION COURSES</t>
  </si>
  <si>
    <t>SCI122G Chemistry *CA</t>
  </si>
  <si>
    <t>SOC104 Child Growth &amp; Dev.*CA</t>
  </si>
  <si>
    <t>Notes on course order by block:</t>
  </si>
  <si>
    <t>year 1</t>
  </si>
  <si>
    <t>year 2</t>
  </si>
  <si>
    <t>year 3</t>
  </si>
  <si>
    <t>year 4</t>
  </si>
  <si>
    <t>year 5</t>
  </si>
  <si>
    <t>prior to enrollment</t>
  </si>
  <si>
    <r>
      <t xml:space="preserve">Required Minimum  </t>
    </r>
    <r>
      <rPr>
        <b/>
        <sz val="9"/>
        <rFont val="Arial Narrow"/>
        <family val="2"/>
      </rPr>
      <t>Births</t>
    </r>
    <r>
      <rPr>
        <sz val="9"/>
        <rFont val="Arial Narrow"/>
        <family val="2"/>
      </rPr>
      <t xml:space="preserve">  </t>
    </r>
  </si>
  <si>
    <t xml:space="preserve">Trimester of study: </t>
  </si>
  <si>
    <t>FOUNDATION COURSES:</t>
  </si>
  <si>
    <t>Date of First Clinical:</t>
  </si>
  <si>
    <t xml:space="preserve">Clinical Requirements </t>
  </si>
  <si>
    <t xml:space="preserve">~ If a student's primary clinical site does not have enough births to allow completion of all requirements in the desired time, then the student must to make plans to either extend the clinical apprenticeship or to spend some time at a higher volume birth center to complete clinical requirement. </t>
  </si>
  <si>
    <t>When projecting clinical load and rate of clinical completion, take into account the Clinical Site's Average Birth load and the Number of Students at the site</t>
  </si>
  <si>
    <t>Years of Study:</t>
  </si>
  <si>
    <t>Totals</t>
  </si>
  <si>
    <t>Academic Credits</t>
  </si>
  <si>
    <t>Births</t>
  </si>
  <si>
    <t>6 trimesters(2 years)</t>
  </si>
  <si>
    <t>Academic credits to complete per trimester</t>
  </si>
  <si>
    <t>Births to complete per trimester</t>
  </si>
  <si>
    <t>number to be completed per trimester</t>
  </si>
  <si>
    <t>approximate number of learning objective questions</t>
  </si>
  <si>
    <t>per month</t>
  </si>
  <si>
    <t>per week</t>
  </si>
  <si>
    <t>per day (5 day week)</t>
  </si>
  <si>
    <t>Rate at which learning objectives must be completed:</t>
  </si>
  <si>
    <t>Each one takes 15-45 minutes to complete, including reading, writing, presentation, and evaluation=</t>
  </si>
  <si>
    <t>1 hour of reading/researching and writing answers to learining objective questions</t>
  </si>
  <si>
    <t>45 mins-1 hour of presenting to preceptor, discussing and elaborating</t>
  </si>
  <si>
    <t>30-40 mins of discussion, connecting the dots, etc during clinic</t>
  </si>
  <si>
    <t>this could add up to between approximately 13-26 hours per week for academics.</t>
  </si>
  <si>
    <t>If the student goes to clinic 5 days per week, there should be the following times set aside each day:</t>
  </si>
  <si>
    <r>
      <t>·</t>
    </r>
    <r>
      <rPr>
        <sz val="7"/>
        <color theme="1"/>
        <rFont val="Times New Roman"/>
        <family val="1"/>
      </rPr>
      <t xml:space="preserve">         </t>
    </r>
    <r>
      <rPr>
        <sz val="11"/>
        <color theme="1"/>
        <rFont val="Calibri"/>
        <family val="2"/>
        <scheme val="minor"/>
      </rPr>
      <t>45 min-1 hour for the student to present answers to learning objectives from courses to preceptor for discussion and evaluation. At this time, the preceptor should sign off on the Learning objectives completed.</t>
    </r>
  </si>
  <si>
    <r>
      <t>·</t>
    </r>
    <r>
      <rPr>
        <sz val="7"/>
        <color theme="1"/>
        <rFont val="Times New Roman"/>
        <family val="1"/>
      </rPr>
      <t xml:space="preserve">         </t>
    </r>
    <r>
      <rPr>
        <sz val="11"/>
        <color theme="1"/>
        <rFont val="Calibri"/>
        <family val="2"/>
        <scheme val="minor"/>
      </rPr>
      <t>10-20 minutes for pre-clinic briefing on what is expected of them, including STUDENT ROLE:(Observer/Assistant/Primary under supervision), Which NARM SKILLS will be demonstrated, practiced or evaluated. Which Clinical requirements will be completed (ex: 1 prenatal visit as assistant)</t>
    </r>
  </si>
  <si>
    <r>
      <t>·</t>
    </r>
    <r>
      <rPr>
        <sz val="7"/>
        <color theme="1"/>
        <rFont val="Times New Roman"/>
        <family val="1"/>
      </rPr>
      <t xml:space="preserve">         </t>
    </r>
    <r>
      <rPr>
        <sz val="11"/>
        <color theme="1"/>
        <rFont val="Calibri"/>
        <family val="2"/>
        <scheme val="minor"/>
      </rPr>
      <t>Time spent in clinic under the supervision of the preceptor doing the regular work of the clinic, including the items agreed upon in briefing. This time will be variable, depending on how busy the clinic is each day, and what the student needs to be involved in.  This should be decided each day in the pre-clinic briefing.</t>
    </r>
  </si>
  <si>
    <r>
      <t>·</t>
    </r>
    <r>
      <rPr>
        <sz val="7"/>
        <color theme="1"/>
        <rFont val="Times New Roman"/>
        <family val="1"/>
      </rPr>
      <t xml:space="preserve">         </t>
    </r>
    <r>
      <rPr>
        <sz val="11"/>
        <color theme="1"/>
        <rFont val="Calibri"/>
        <family val="2"/>
        <scheme val="minor"/>
      </rPr>
      <t>Agreed-upon times during the work day for the student to study her books/learning resources and work on courses and their learning objective questions (AS the student will need at least 2-3 hours per day to study, this time during the day to do at least part of it is very important so the student does not get overwhelmed when she goes home for the day. Be sure the student spends time off and with family.)</t>
    </r>
  </si>
  <si>
    <r>
      <t>·</t>
    </r>
    <r>
      <rPr>
        <sz val="7"/>
        <color theme="1"/>
        <rFont val="Times New Roman"/>
        <family val="1"/>
      </rPr>
      <t xml:space="preserve">         </t>
    </r>
    <r>
      <rPr>
        <sz val="11"/>
        <color theme="1"/>
        <rFont val="Calibri"/>
        <family val="2"/>
        <scheme val="minor"/>
      </rPr>
      <t>10-20 minutes for post -clinic de-briefing, including the preceptor providing feedback on ALL OF THE FOLLOWING:</t>
    </r>
  </si>
  <si>
    <r>
      <t>o</t>
    </r>
    <r>
      <rPr>
        <sz val="7"/>
        <color theme="1"/>
        <rFont val="Times New Roman"/>
        <family val="1"/>
      </rPr>
      <t xml:space="preserve">   </t>
    </r>
    <r>
      <rPr>
        <sz val="11"/>
        <color theme="1"/>
        <rFont val="Calibri"/>
        <family val="2"/>
        <scheme val="minor"/>
      </rPr>
      <t>A) What the student did correctly,</t>
    </r>
  </si>
  <si>
    <r>
      <t>o</t>
    </r>
    <r>
      <rPr>
        <sz val="7"/>
        <color theme="1"/>
        <rFont val="Times New Roman"/>
        <family val="1"/>
      </rPr>
      <t xml:space="preserve">   </t>
    </r>
    <r>
      <rPr>
        <sz val="11"/>
        <color theme="1"/>
        <rFont val="Calibri"/>
        <family val="2"/>
        <scheme val="minor"/>
      </rPr>
      <t>B)Places that need improvement,</t>
    </r>
  </si>
  <si>
    <r>
      <t>o</t>
    </r>
    <r>
      <rPr>
        <sz val="7"/>
        <color theme="1"/>
        <rFont val="Times New Roman"/>
        <family val="1"/>
      </rPr>
      <t xml:space="preserve">   </t>
    </r>
    <r>
      <rPr>
        <sz val="11"/>
        <color theme="1"/>
        <rFont val="Calibri"/>
        <family val="2"/>
        <scheme val="minor"/>
      </rPr>
      <t>C)How specifically to improve these things,</t>
    </r>
  </si>
  <si>
    <r>
      <t>o</t>
    </r>
    <r>
      <rPr>
        <sz val="7"/>
        <color theme="1"/>
        <rFont val="Times New Roman"/>
        <family val="1"/>
      </rPr>
      <t xml:space="preserve">   </t>
    </r>
    <r>
      <rPr>
        <sz val="11"/>
        <color theme="1"/>
        <rFont val="Calibri"/>
        <family val="2"/>
        <scheme val="minor"/>
      </rPr>
      <t>D)Preceptor sign off student forms (NARM skills and NCM Clinical Record forms)</t>
    </r>
  </si>
  <si>
    <r>
      <t>o</t>
    </r>
    <r>
      <rPr>
        <sz val="7"/>
        <color theme="1"/>
        <rFont val="Times New Roman"/>
        <family val="1"/>
      </rPr>
      <t xml:space="preserve">   </t>
    </r>
    <r>
      <rPr>
        <sz val="11"/>
        <color theme="1"/>
        <rFont val="Calibri"/>
        <family val="2"/>
        <scheme val="minor"/>
      </rPr>
      <t>E)A quick recap of the day's accomplishments</t>
    </r>
  </si>
  <si>
    <t>These tools are to help you build your own plan according to what will fit most comfortably with the student and preceptor needs. Please feel free to change it, and always feel free to contact me for clarification or help.</t>
  </si>
  <si>
    <r>
      <rPr>
        <b/>
        <sz val="8"/>
        <color theme="1"/>
        <rFont val="Arial Narrow"/>
        <family val="2"/>
      </rPr>
      <t>Core Courses</t>
    </r>
    <r>
      <rPr>
        <sz val="8"/>
        <color theme="1"/>
        <rFont val="Arial Narrow"/>
        <family val="2"/>
      </rPr>
      <t xml:space="preserve"> must be taken in Core Block order</t>
    </r>
  </si>
  <si>
    <r>
      <t xml:space="preserve">1     </t>
    </r>
    <r>
      <rPr>
        <sz val="8"/>
        <rFont val="Wingdings 3"/>
        <family val="1"/>
        <charset val="2"/>
      </rPr>
      <t>s</t>
    </r>
  </si>
  <si>
    <r>
      <t xml:space="preserve">2     </t>
    </r>
    <r>
      <rPr>
        <sz val="8"/>
        <rFont val="Wingdings 3"/>
        <family val="1"/>
        <charset val="2"/>
      </rPr>
      <t>s</t>
    </r>
  </si>
  <si>
    <r>
      <t xml:space="preserve">3     </t>
    </r>
    <r>
      <rPr>
        <sz val="8"/>
        <rFont val="Wingdings 3"/>
        <family val="1"/>
        <charset val="2"/>
      </rPr>
      <t>s</t>
    </r>
  </si>
  <si>
    <r>
      <t xml:space="preserve">4   </t>
    </r>
    <r>
      <rPr>
        <sz val="8"/>
        <rFont val="Wingdings 3"/>
        <family val="1"/>
        <charset val="2"/>
      </rPr>
      <t>s</t>
    </r>
  </si>
  <si>
    <r>
      <t xml:space="preserve"> 5 </t>
    </r>
    <r>
      <rPr>
        <sz val="8"/>
        <rFont val="Wingdings 3"/>
        <family val="1"/>
        <charset val="2"/>
      </rPr>
      <t>s</t>
    </r>
  </si>
  <si>
    <r>
      <t xml:space="preserve">6     </t>
    </r>
    <r>
      <rPr>
        <sz val="8"/>
        <rFont val="Wingdings 3"/>
        <family val="1"/>
        <charset val="2"/>
      </rPr>
      <t>s</t>
    </r>
  </si>
  <si>
    <r>
      <t xml:space="preserve">7   </t>
    </r>
    <r>
      <rPr>
        <sz val="8"/>
        <rFont val="Wingdings 3"/>
        <family val="1"/>
        <charset val="2"/>
      </rPr>
      <t>s</t>
    </r>
  </si>
  <si>
    <r>
      <t xml:space="preserve"> 8 </t>
    </r>
    <r>
      <rPr>
        <sz val="8"/>
        <rFont val="Wingdings 3"/>
        <family val="1"/>
        <charset val="2"/>
      </rPr>
      <t>s</t>
    </r>
  </si>
  <si>
    <r>
      <t xml:space="preserve">9     </t>
    </r>
    <r>
      <rPr>
        <sz val="8"/>
        <rFont val="Wingdings 3"/>
        <family val="1"/>
        <charset val="2"/>
      </rPr>
      <t>s</t>
    </r>
  </si>
  <si>
    <r>
      <t xml:space="preserve">10   </t>
    </r>
    <r>
      <rPr>
        <sz val="8"/>
        <rFont val="Wingdings 3"/>
        <family val="1"/>
        <charset val="2"/>
      </rPr>
      <t>s</t>
    </r>
  </si>
  <si>
    <r>
      <t xml:space="preserve">11 </t>
    </r>
    <r>
      <rPr>
        <sz val="8"/>
        <rFont val="Wingdings 3"/>
        <family val="1"/>
        <charset val="2"/>
      </rPr>
      <t>s</t>
    </r>
  </si>
  <si>
    <r>
      <t xml:space="preserve">12 </t>
    </r>
    <r>
      <rPr>
        <sz val="8"/>
        <rFont val="Wingdings 3"/>
        <family val="1"/>
        <charset val="2"/>
      </rPr>
      <t>s</t>
    </r>
  </si>
  <si>
    <r>
      <t>13</t>
    </r>
    <r>
      <rPr>
        <sz val="8"/>
        <rFont val="Wingdings 3"/>
        <family val="1"/>
        <charset val="2"/>
      </rPr>
      <t>s</t>
    </r>
  </si>
  <si>
    <r>
      <t xml:space="preserve">14 </t>
    </r>
    <r>
      <rPr>
        <sz val="8"/>
        <rFont val="Wingdings 3"/>
        <family val="1"/>
        <charset val="2"/>
      </rPr>
      <t>s</t>
    </r>
  </si>
  <si>
    <r>
      <t xml:space="preserve">15    </t>
    </r>
    <r>
      <rPr>
        <sz val="8"/>
        <rFont val="Wingdings 3"/>
        <family val="1"/>
        <charset val="2"/>
      </rPr>
      <t>s</t>
    </r>
  </si>
  <si>
    <t>Total Births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</si>
</sst>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
    <numFmt numFmtId="165" formatCode="0.0"/>
  </numFmts>
  <fonts count="75" x14ac:knownFonts="1">
    <font>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i/>
      <sz val="10"/>
      <color theme="1"/>
      <name val="Calibri"/>
      <family val="2"/>
      <scheme val="minor"/>
    </font>
    <font>
      <b/>
      <sz val="14"/>
      <color theme="1"/>
      <name val="Calibri"/>
      <family val="2"/>
      <scheme val="minor"/>
    </font>
    <font>
      <b/>
      <sz val="16"/>
      <color theme="1"/>
      <name val="Calibri"/>
      <family val="2"/>
      <scheme val="minor"/>
    </font>
    <font>
      <sz val="10"/>
      <color theme="0"/>
      <name val="Calibri"/>
      <family val="2"/>
      <scheme val="minor"/>
    </font>
    <font>
      <b/>
      <sz val="14"/>
      <color rgb="FF0070C0"/>
      <name val="Calibri"/>
      <family val="2"/>
      <scheme val="minor"/>
    </font>
    <font>
      <b/>
      <u/>
      <sz val="10"/>
      <color theme="1"/>
      <name val="Calibri"/>
      <family val="2"/>
      <scheme val="minor"/>
    </font>
    <font>
      <sz val="10"/>
      <color rgb="FF0070C0"/>
      <name val="Calibri"/>
      <family val="2"/>
      <scheme val="minor"/>
    </font>
    <font>
      <b/>
      <u/>
      <sz val="10"/>
      <color rgb="FF0070C0"/>
      <name val="Calibri"/>
      <family val="2"/>
      <scheme val="minor"/>
    </font>
    <font>
      <i/>
      <sz val="16"/>
      <color theme="1"/>
      <name val="Calibri"/>
      <family val="2"/>
      <scheme val="minor"/>
    </font>
    <font>
      <i/>
      <u/>
      <sz val="16"/>
      <color theme="1"/>
      <name val="Calibri"/>
      <family val="2"/>
      <scheme val="minor"/>
    </font>
    <font>
      <u/>
      <sz val="10"/>
      <color theme="0"/>
      <name val="Calibri"/>
      <family val="2"/>
      <scheme val="minor"/>
    </font>
    <font>
      <b/>
      <u/>
      <sz val="10"/>
      <color theme="0"/>
      <name val="Calibri"/>
      <family val="2"/>
      <scheme val="minor"/>
    </font>
    <font>
      <b/>
      <sz val="14"/>
      <color theme="0"/>
      <name val="Calibri"/>
      <family val="2"/>
      <scheme val="minor"/>
    </font>
    <font>
      <sz val="8"/>
      <color theme="0"/>
      <name val="Calibri"/>
      <family val="2"/>
      <scheme val="minor"/>
    </font>
    <font>
      <b/>
      <sz val="8"/>
      <color theme="0"/>
      <name val="Calibri"/>
      <family val="2"/>
      <scheme val="minor"/>
    </font>
    <font>
      <b/>
      <sz val="11"/>
      <color theme="1"/>
      <name val="Calibri"/>
      <family val="2"/>
      <scheme val="minor"/>
    </font>
    <font>
      <sz val="10"/>
      <color theme="1"/>
      <name val="Arial Narrow"/>
      <family val="2"/>
    </font>
    <font>
      <b/>
      <sz val="12"/>
      <color theme="1"/>
      <name val="Arial Narrow"/>
      <family val="2"/>
    </font>
    <font>
      <b/>
      <sz val="10"/>
      <name val="Arial Narrow"/>
      <family val="2"/>
    </font>
    <font>
      <sz val="10"/>
      <name val="Arial Narrow"/>
      <family val="2"/>
    </font>
    <font>
      <u/>
      <sz val="10"/>
      <color theme="1"/>
      <name val="Arial Narrow"/>
      <family val="2"/>
    </font>
    <font>
      <b/>
      <sz val="10"/>
      <color theme="1"/>
      <name val="Arial Narrow"/>
      <family val="2"/>
    </font>
    <font>
      <sz val="8"/>
      <color theme="1"/>
      <name val="Arial Narrow"/>
      <family val="2"/>
    </font>
    <font>
      <b/>
      <sz val="8"/>
      <color theme="1"/>
      <name val="Arial Narrow"/>
      <family val="2"/>
    </font>
    <font>
      <i/>
      <sz val="8"/>
      <color theme="1"/>
      <name val="Arial Narrow"/>
      <family val="2"/>
    </font>
    <font>
      <i/>
      <sz val="10"/>
      <color theme="1"/>
      <name val="Arial Narrow"/>
      <family val="2"/>
    </font>
    <font>
      <i/>
      <sz val="11"/>
      <color theme="1"/>
      <name val="Calibri"/>
      <family val="2"/>
      <scheme val="minor"/>
    </font>
    <font>
      <b/>
      <sz val="16"/>
      <color theme="1"/>
      <name val="Arial Narrow"/>
      <family val="2"/>
    </font>
    <font>
      <b/>
      <sz val="9"/>
      <color theme="1"/>
      <name val="Arial Narrow"/>
      <family val="2"/>
    </font>
    <font>
      <b/>
      <u/>
      <sz val="10"/>
      <color theme="1"/>
      <name val="Arial Narrow"/>
      <family val="2"/>
    </font>
    <font>
      <sz val="8"/>
      <color theme="1"/>
      <name val="Arial"/>
      <family val="2"/>
    </font>
    <font>
      <b/>
      <sz val="8"/>
      <color theme="1"/>
      <name val="Arial"/>
      <family val="2"/>
    </font>
    <font>
      <sz val="8"/>
      <name val="Arial"/>
      <family val="2"/>
    </font>
    <font>
      <sz val="9"/>
      <color theme="1"/>
      <name val="Arial Narrow"/>
      <family val="2"/>
    </font>
    <font>
      <sz val="8"/>
      <color theme="1"/>
      <name val="Wingdings 3"/>
      <family val="1"/>
      <charset val="2"/>
    </font>
    <font>
      <i/>
      <sz val="8"/>
      <color theme="1"/>
      <name val="Arial"/>
      <family val="2"/>
    </font>
    <font>
      <sz val="8"/>
      <color theme="1" tint="0.499984740745262"/>
      <name val="Wingdings 3"/>
      <family val="1"/>
      <charset val="2"/>
    </font>
    <font>
      <sz val="9"/>
      <name val="Arial Narrow"/>
      <family val="2"/>
    </font>
    <font>
      <b/>
      <i/>
      <sz val="11"/>
      <color theme="1"/>
      <name val="Calibri"/>
      <family val="2"/>
      <scheme val="minor"/>
    </font>
    <font>
      <b/>
      <sz val="8"/>
      <color rgb="FFFF0000"/>
      <name val="Arial"/>
      <family val="2"/>
    </font>
    <font>
      <sz val="8"/>
      <color rgb="FFFF0000"/>
      <name val="Wingdings 3"/>
      <family val="1"/>
      <charset val="2"/>
    </font>
    <font>
      <b/>
      <sz val="8"/>
      <color theme="5" tint="-0.249977111117893"/>
      <name val="Arial"/>
      <family val="2"/>
    </font>
    <font>
      <sz val="8"/>
      <color theme="5" tint="-0.249977111117893"/>
      <name val="Wingdings 3"/>
      <family val="1"/>
      <charset val="2"/>
    </font>
    <font>
      <b/>
      <sz val="8"/>
      <color rgb="FF0070C0"/>
      <name val="Arial"/>
      <family val="2"/>
    </font>
    <font>
      <sz val="8"/>
      <color rgb="FF0070C0"/>
      <name val="Wingdings 3"/>
      <family val="1"/>
      <charset val="2"/>
    </font>
    <font>
      <b/>
      <sz val="9"/>
      <name val="Arial Narrow"/>
      <family val="2"/>
    </font>
    <font>
      <b/>
      <sz val="9"/>
      <color theme="1"/>
      <name val="Arial"/>
      <family val="2"/>
    </font>
    <font>
      <sz val="7"/>
      <color theme="1"/>
      <name val="Arial"/>
      <family val="2"/>
    </font>
    <font>
      <sz val="7"/>
      <color theme="1"/>
      <name val="Calibri"/>
      <family val="2"/>
      <scheme val="minor"/>
    </font>
    <font>
      <b/>
      <sz val="7"/>
      <color theme="1"/>
      <name val="Arial"/>
      <family val="2"/>
    </font>
    <font>
      <sz val="8"/>
      <color theme="1"/>
      <name val="Arial Black"/>
      <family val="2"/>
    </font>
    <font>
      <sz val="11"/>
      <color theme="1"/>
      <name val="Arial Black"/>
      <family val="2"/>
    </font>
    <font>
      <sz val="8"/>
      <color rgb="FF000000"/>
      <name val="Arial"/>
      <family val="2"/>
    </font>
    <font>
      <b/>
      <sz val="8"/>
      <color rgb="FF000000"/>
      <name val="Arial"/>
      <family val="2"/>
    </font>
    <font>
      <i/>
      <sz val="8"/>
      <color rgb="FF00B050"/>
      <name val="Arial"/>
      <family val="2"/>
    </font>
    <font>
      <sz val="7"/>
      <color theme="1"/>
      <name val="Arial Narrow"/>
      <family val="2"/>
    </font>
    <font>
      <b/>
      <sz val="7"/>
      <color theme="1"/>
      <name val="Calibri"/>
      <family val="2"/>
      <scheme val="minor"/>
    </font>
    <font>
      <b/>
      <sz val="7"/>
      <color theme="1"/>
      <name val="Arial Narrow"/>
      <family val="2"/>
    </font>
    <font>
      <b/>
      <sz val="7"/>
      <name val="Arial Narrow"/>
      <family val="2"/>
    </font>
    <font>
      <b/>
      <sz val="20"/>
      <color theme="1"/>
      <name val="Arial Narrow"/>
      <family val="2"/>
    </font>
    <font>
      <sz val="20"/>
      <color theme="1"/>
      <name val="Calibri"/>
      <family val="2"/>
      <scheme val="minor"/>
    </font>
    <font>
      <b/>
      <u/>
      <sz val="11"/>
      <color theme="1"/>
      <name val="Calibri"/>
      <family val="2"/>
      <scheme val="minor"/>
    </font>
    <font>
      <sz val="11"/>
      <color theme="1"/>
      <name val="Symbol"/>
      <family val="1"/>
      <charset val="2"/>
    </font>
    <font>
      <sz val="7"/>
      <color theme="1"/>
      <name val="Times New Roman"/>
      <family val="1"/>
    </font>
    <font>
      <sz val="11"/>
      <color theme="1"/>
      <name val="Courier New"/>
      <family val="3"/>
    </font>
    <font>
      <sz val="8"/>
      <name val="Calibri"/>
      <family val="2"/>
      <scheme val="minor"/>
    </font>
    <font>
      <u/>
      <sz val="11"/>
      <color theme="10"/>
      <name val="Calibri"/>
      <family val="2"/>
      <scheme val="minor"/>
    </font>
    <font>
      <u/>
      <sz val="11"/>
      <color theme="11"/>
      <name val="Calibri"/>
      <family val="2"/>
      <scheme val="minor"/>
    </font>
    <font>
      <b/>
      <sz val="8"/>
      <color theme="1"/>
      <name val="Arial Black"/>
    </font>
    <font>
      <b/>
      <sz val="8"/>
      <name val="Arial"/>
      <family val="2"/>
    </font>
    <font>
      <sz val="8"/>
      <name val="Wingdings 3"/>
      <family val="1"/>
      <charset val="2"/>
    </font>
  </fonts>
  <fills count="2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rgb="FFFFCCFF"/>
        <bgColor indexed="64"/>
      </patternFill>
    </fill>
    <fill>
      <patternFill patternType="solid">
        <fgColor rgb="FFFFFFCC"/>
        <bgColor indexed="64"/>
      </patternFill>
    </fill>
    <fill>
      <patternFill patternType="solid">
        <fgColor rgb="FFCCFF99"/>
        <bgColor indexed="64"/>
      </patternFill>
    </fill>
    <fill>
      <patternFill patternType="solid">
        <fgColor theme="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6" tint="0.39997558519241921"/>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medium">
        <color auto="1"/>
      </left>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thin">
        <color auto="1"/>
      </left>
      <right/>
      <top/>
      <bottom/>
      <diagonal/>
    </border>
    <border>
      <left/>
      <right/>
      <top style="thin">
        <color auto="1"/>
      </top>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top/>
      <bottom style="medium">
        <color auto="1"/>
      </bottom>
      <diagonal/>
    </border>
    <border>
      <left/>
      <right style="thin">
        <color auto="1"/>
      </right>
      <top/>
      <bottom style="medium">
        <color auto="1"/>
      </bottom>
      <diagonal/>
    </border>
    <border>
      <left/>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top/>
      <bottom style="medium">
        <color auto="1"/>
      </bottom>
      <diagonal/>
    </border>
    <border>
      <left style="thin">
        <color auto="1"/>
      </left>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129">
    <xf numFmtId="0" fontId="0" fillId="0" borderId="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458">
    <xf numFmtId="0" fontId="0" fillId="0" borderId="0" xfId="0"/>
    <xf numFmtId="0" fontId="2" fillId="0" borderId="0" xfId="0" applyFont="1"/>
    <xf numFmtId="0" fontId="3" fillId="0" borderId="0" xfId="0" applyFont="1"/>
    <xf numFmtId="0" fontId="0" fillId="0" borderId="0" xfId="0" applyAlignment="1">
      <alignment wrapText="1"/>
    </xf>
    <xf numFmtId="1" fontId="5" fillId="0" borderId="1" xfId="0" applyNumberFormat="1" applyFont="1" applyBorder="1" applyAlignment="1">
      <alignment horizontal="center" vertical="center"/>
    </xf>
    <xf numFmtId="0" fontId="8" fillId="5" borderId="1" xfId="0" applyFont="1" applyFill="1" applyBorder="1" applyAlignment="1">
      <alignment horizontal="center" vertical="center"/>
    </xf>
    <xf numFmtId="0" fontId="12" fillId="0" borderId="0" xfId="0" applyFont="1"/>
    <xf numFmtId="0" fontId="6" fillId="0" borderId="0" xfId="0" applyFont="1"/>
    <xf numFmtId="0" fontId="17" fillId="8" borderId="0" xfId="0" applyFont="1" applyFill="1"/>
    <xf numFmtId="0" fontId="1" fillId="8" borderId="0" xfId="0" applyFont="1" applyFill="1" applyAlignment="1"/>
    <xf numFmtId="0" fontId="7" fillId="8" borderId="0" xfId="0" applyFont="1" applyFill="1" applyAlignment="1"/>
    <xf numFmtId="1" fontId="16" fillId="8" borderId="1" xfId="0" applyNumberFormat="1" applyFont="1" applyFill="1" applyBorder="1" applyAlignment="1">
      <alignment horizontal="center" vertical="center"/>
    </xf>
    <xf numFmtId="0" fontId="8" fillId="5" borderId="4" xfId="0" applyFont="1" applyFill="1" applyBorder="1" applyAlignment="1">
      <alignment horizontal="center" vertical="center"/>
    </xf>
    <xf numFmtId="1" fontId="16" fillId="8" borderId="4" xfId="0" applyNumberFormat="1" applyFont="1" applyFill="1" applyBorder="1" applyAlignment="1">
      <alignment horizontal="center" vertical="center"/>
    </xf>
    <xf numFmtId="0" fontId="2" fillId="0" borderId="8" xfId="0" applyFont="1" applyBorder="1" applyAlignment="1">
      <alignment horizontal="center" vertical="top" wrapText="1"/>
    </xf>
    <xf numFmtId="0" fontId="10" fillId="5" borderId="3" xfId="0" applyFont="1" applyFill="1" applyBorder="1" applyAlignment="1">
      <alignment horizontal="center" vertical="top" wrapText="1"/>
    </xf>
    <xf numFmtId="0" fontId="7" fillId="8" borderId="3" xfId="0" applyFont="1" applyFill="1" applyBorder="1" applyAlignment="1">
      <alignment horizontal="center" vertical="top"/>
    </xf>
    <xf numFmtId="0" fontId="2" fillId="0" borderId="3" xfId="0" applyFont="1" applyBorder="1" applyAlignment="1">
      <alignment horizontal="center" vertical="top" wrapText="1"/>
    </xf>
    <xf numFmtId="0" fontId="18" fillId="8" borderId="1" xfId="0" applyFont="1" applyFill="1" applyBorder="1" applyAlignment="1">
      <alignment horizontal="center" vertical="center"/>
    </xf>
    <xf numFmtId="0" fontId="18" fillId="8" borderId="4" xfId="0" applyFont="1" applyFill="1" applyBorder="1" applyAlignment="1">
      <alignment horizontal="center" vertical="center"/>
    </xf>
    <xf numFmtId="1" fontId="5" fillId="0" borderId="4" xfId="0" applyNumberFormat="1" applyFont="1" applyBorder="1" applyAlignment="1">
      <alignment horizontal="center" vertical="center"/>
    </xf>
    <xf numFmtId="2" fontId="0" fillId="0" borderId="2" xfId="0" applyNumberFormat="1" applyBorder="1" applyAlignment="1">
      <alignment horizontal="center" vertical="center"/>
    </xf>
    <xf numFmtId="2" fontId="0" fillId="0" borderId="13" xfId="0" applyNumberFormat="1" applyBorder="1" applyAlignment="1">
      <alignment horizontal="center" vertical="center"/>
    </xf>
    <xf numFmtId="0" fontId="19" fillId="0" borderId="0" xfId="0" applyFont="1"/>
    <xf numFmtId="0" fontId="20" fillId="0" borderId="0" xfId="0" applyFont="1"/>
    <xf numFmtId="0" fontId="20" fillId="0" borderId="0" xfId="0" applyFont="1" applyAlignment="1">
      <alignment horizontal="left"/>
    </xf>
    <xf numFmtId="0" fontId="20" fillId="0" borderId="0" xfId="0" applyFont="1" applyBorder="1" applyAlignment="1">
      <alignment horizontal="right"/>
    </xf>
    <xf numFmtId="0" fontId="20" fillId="0" borderId="0" xfId="0" applyFont="1" applyAlignment="1">
      <alignment horizontal="center"/>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xf numFmtId="0" fontId="26" fillId="0" borderId="0" xfId="0" applyFont="1" applyAlignment="1">
      <alignment horizontal="center"/>
    </xf>
    <xf numFmtId="0" fontId="34" fillId="0" borderId="0" xfId="0" applyFont="1"/>
    <xf numFmtId="0" fontId="34" fillId="0" borderId="0" xfId="0" applyFont="1" applyAlignment="1">
      <alignment vertical="center"/>
    </xf>
    <xf numFmtId="0" fontId="35" fillId="0" borderId="0" xfId="0" applyFont="1" applyAlignment="1">
      <alignment vertical="center"/>
    </xf>
    <xf numFmtId="0" fontId="26" fillId="0" borderId="0" xfId="0" applyFont="1" applyAlignment="1">
      <alignment wrapText="1"/>
    </xf>
    <xf numFmtId="0" fontId="36" fillId="5" borderId="1" xfId="0" applyFont="1" applyFill="1" applyBorder="1" applyAlignment="1">
      <alignment vertical="center"/>
    </xf>
    <xf numFmtId="0" fontId="36" fillId="6" borderId="1" xfId="0" applyFont="1" applyFill="1" applyBorder="1" applyAlignment="1">
      <alignment vertical="center"/>
    </xf>
    <xf numFmtId="0" fontId="20" fillId="0" borderId="0" xfId="0" applyFont="1" applyBorder="1" applyAlignment="1"/>
    <xf numFmtId="0" fontId="26" fillId="0" borderId="0" xfId="0" applyFont="1" applyBorder="1" applyAlignment="1"/>
    <xf numFmtId="0" fontId="20" fillId="0" borderId="13" xfId="0" applyFont="1" applyBorder="1" applyAlignment="1"/>
    <xf numFmtId="0" fontId="31" fillId="0" borderId="13" xfId="0" applyFont="1" applyBorder="1" applyAlignment="1">
      <alignment vertical="center" wrapText="1"/>
    </xf>
    <xf numFmtId="0" fontId="20" fillId="0" borderId="0" xfId="0" applyFont="1" applyBorder="1" applyAlignment="1">
      <alignment horizontal="center" vertical="center"/>
    </xf>
    <xf numFmtId="0" fontId="26" fillId="0" borderId="0" xfId="0" applyFont="1" applyBorder="1"/>
    <xf numFmtId="0" fontId="20" fillId="9" borderId="0" xfId="0" applyFont="1" applyFill="1" applyBorder="1" applyAlignment="1">
      <alignment horizontal="center" vertical="center"/>
    </xf>
    <xf numFmtId="0" fontId="20" fillId="9" borderId="0" xfId="0" applyFont="1" applyFill="1" applyBorder="1"/>
    <xf numFmtId="0" fontId="20" fillId="9" borderId="5" xfId="0" applyFont="1" applyFill="1" applyBorder="1"/>
    <xf numFmtId="0" fontId="26" fillId="9" borderId="0" xfId="0" applyFont="1" applyFill="1" applyBorder="1"/>
    <xf numFmtId="0" fontId="26" fillId="9" borderId="5" xfId="0" applyFont="1" applyFill="1" applyBorder="1"/>
    <xf numFmtId="0" fontId="20" fillId="0" borderId="0" xfId="0" applyFont="1" applyAlignment="1">
      <alignment vertical="center" textRotation="90"/>
    </xf>
    <xf numFmtId="0" fontId="20" fillId="0" borderId="0" xfId="0" applyFont="1" applyAlignment="1">
      <alignment horizontal="left" vertical="center" textRotation="90"/>
    </xf>
    <xf numFmtId="0" fontId="20" fillId="0" borderId="0" xfId="0" applyFont="1" applyAlignment="1">
      <alignment horizontal="left" vertical="center"/>
    </xf>
    <xf numFmtId="0" fontId="20" fillId="0" borderId="2" xfId="0" applyFont="1" applyBorder="1" applyAlignment="1"/>
    <xf numFmtId="0" fontId="20" fillId="0" borderId="1" xfId="0" applyFont="1" applyBorder="1" applyAlignment="1">
      <alignment horizontal="right"/>
    </xf>
    <xf numFmtId="0" fontId="20" fillId="0" borderId="0" xfId="0" applyFont="1" applyAlignment="1">
      <alignment horizontal="center" textRotation="90"/>
    </xf>
    <xf numFmtId="0" fontId="20" fillId="9" borderId="0" xfId="0" applyFont="1" applyFill="1" applyBorder="1" applyAlignment="1">
      <alignment horizontal="left"/>
    </xf>
    <xf numFmtId="0" fontId="20" fillId="9" borderId="0" xfId="0" applyFont="1" applyFill="1" applyAlignment="1"/>
    <xf numFmtId="0" fontId="26" fillId="9" borderId="1" xfId="0" applyFont="1" applyFill="1" applyBorder="1" applyAlignment="1"/>
    <xf numFmtId="0" fontId="26" fillId="9" borderId="1" xfId="0" applyFont="1" applyFill="1" applyBorder="1" applyAlignment="1">
      <alignment horizontal="center"/>
    </xf>
    <xf numFmtId="0" fontId="26" fillId="9" borderId="1" xfId="0" applyFont="1" applyFill="1" applyBorder="1" applyAlignment="1">
      <alignment horizontal="right"/>
    </xf>
    <xf numFmtId="0" fontId="26" fillId="9" borderId="1" xfId="0" applyFont="1" applyFill="1" applyBorder="1" applyAlignment="1">
      <alignment horizontal="right" vertical="center"/>
    </xf>
    <xf numFmtId="16" fontId="26" fillId="9" borderId="1" xfId="0" applyNumberFormat="1" applyFont="1" applyFill="1" applyBorder="1" applyAlignment="1">
      <alignment horizontal="right" vertical="center"/>
    </xf>
    <xf numFmtId="0" fontId="26" fillId="0" borderId="0" xfId="0" applyFont="1" applyBorder="1" applyAlignment="1">
      <alignment horizontal="left"/>
    </xf>
    <xf numFmtId="0" fontId="22" fillId="0" borderId="0" xfId="0" applyFont="1" applyFill="1" applyBorder="1" applyAlignment="1" applyProtection="1">
      <alignment vertical="center"/>
      <protection locked="0"/>
    </xf>
    <xf numFmtId="164" fontId="23" fillId="0" borderId="0" xfId="0" applyNumberFormat="1"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right" vertical="center"/>
      <protection locked="0"/>
    </xf>
    <xf numFmtId="164" fontId="24" fillId="0" borderId="0" xfId="0" applyNumberFormat="1" applyFont="1" applyFill="1" applyBorder="1" applyAlignment="1" applyProtection="1">
      <alignment horizontal="center" vertical="center"/>
      <protection locked="0"/>
    </xf>
    <xf numFmtId="0" fontId="20" fillId="0" borderId="0" xfId="0" applyFont="1" applyFill="1" applyBorder="1"/>
    <xf numFmtId="0" fontId="20" fillId="7" borderId="0" xfId="0" applyFont="1" applyFill="1" applyBorder="1" applyAlignment="1">
      <alignment textRotation="90"/>
    </xf>
    <xf numFmtId="0" fontId="26" fillId="7" borderId="0" xfId="0" applyFont="1" applyFill="1" applyBorder="1" applyAlignment="1"/>
    <xf numFmtId="0" fontId="28" fillId="7" borderId="0" xfId="0" applyFont="1" applyFill="1" applyBorder="1" applyAlignment="1"/>
    <xf numFmtId="0" fontId="20" fillId="9" borderId="0" xfId="0" applyFont="1" applyFill="1" applyBorder="1" applyAlignment="1">
      <alignment wrapText="1"/>
    </xf>
    <xf numFmtId="0" fontId="20" fillId="0" borderId="0" xfId="0" applyFont="1" applyFill="1" applyBorder="1" applyAlignment="1">
      <alignment horizontal="center" vertical="center"/>
    </xf>
    <xf numFmtId="0" fontId="26" fillId="0" borderId="0" xfId="0" applyFont="1" applyFill="1" applyBorder="1" applyAlignment="1">
      <alignment wrapText="1"/>
    </xf>
    <xf numFmtId="0" fontId="33" fillId="0" borderId="0" xfId="0" applyFont="1" applyFill="1" applyBorder="1" applyAlignment="1">
      <alignment horizontal="left"/>
    </xf>
    <xf numFmtId="0" fontId="24" fillId="0" borderId="0" xfId="0" applyFont="1" applyFill="1" applyBorder="1" applyAlignment="1"/>
    <xf numFmtId="0" fontId="24" fillId="0" borderId="0" xfId="0" applyFont="1" applyFill="1" applyBorder="1" applyAlignment="1">
      <alignment textRotation="90"/>
    </xf>
    <xf numFmtId="0" fontId="33" fillId="10" borderId="6" xfId="0" applyFont="1" applyFill="1" applyBorder="1" applyAlignment="1"/>
    <xf numFmtId="0" fontId="24" fillId="10" borderId="6" xfId="0" applyFont="1" applyFill="1" applyBorder="1" applyAlignment="1"/>
    <xf numFmtId="0" fontId="37" fillId="10" borderId="7" xfId="0" applyFont="1" applyFill="1" applyBorder="1" applyAlignment="1">
      <alignment horizontal="right"/>
    </xf>
    <xf numFmtId="0" fontId="20" fillId="0" borderId="4" xfId="0" applyFont="1" applyBorder="1" applyAlignment="1">
      <alignment horizontal="right"/>
    </xf>
    <xf numFmtId="0" fontId="20" fillId="10" borderId="2" xfId="0" applyFont="1" applyFill="1" applyBorder="1" applyAlignment="1"/>
    <xf numFmtId="0" fontId="20" fillId="10" borderId="6" xfId="0" applyFont="1" applyFill="1" applyBorder="1" applyAlignment="1"/>
    <xf numFmtId="0" fontId="29" fillId="10" borderId="6" xfId="0" applyFont="1" applyFill="1" applyBorder="1" applyAlignment="1"/>
    <xf numFmtId="0" fontId="20" fillId="10" borderId="7" xfId="0" applyFont="1" applyFill="1" applyBorder="1" applyAlignment="1" applyProtection="1">
      <alignment horizontal="right" vertical="center"/>
    </xf>
    <xf numFmtId="1" fontId="20" fillId="10" borderId="7" xfId="0" applyNumberFormat="1" applyFont="1" applyFill="1" applyBorder="1" applyAlignment="1" applyProtection="1">
      <alignment horizontal="right" vertical="center"/>
    </xf>
    <xf numFmtId="1" fontId="20" fillId="10" borderId="6" xfId="0" applyNumberFormat="1" applyFont="1" applyFill="1" applyBorder="1" applyAlignment="1" applyProtection="1">
      <alignment horizontal="right" vertical="center"/>
    </xf>
    <xf numFmtId="0" fontId="20" fillId="10" borderId="7" xfId="0" applyFont="1" applyFill="1" applyBorder="1" applyAlignment="1">
      <alignment horizontal="right"/>
    </xf>
    <xf numFmtId="0" fontId="20" fillId="10" borderId="6" xfId="0" applyFont="1" applyFill="1" applyBorder="1" applyAlignment="1">
      <alignment horizontal="right"/>
    </xf>
    <xf numFmtId="164" fontId="32" fillId="10" borderId="6" xfId="0" applyNumberFormat="1" applyFont="1" applyFill="1" applyBorder="1" applyAlignment="1" applyProtection="1">
      <alignment horizontal="right" vertical="center"/>
    </xf>
    <xf numFmtId="164" fontId="32" fillId="10" borderId="7" xfId="0" applyNumberFormat="1" applyFont="1" applyFill="1" applyBorder="1" applyAlignment="1" applyProtection="1">
      <alignment horizontal="right" vertical="center"/>
    </xf>
    <xf numFmtId="0" fontId="32" fillId="10" borderId="7" xfId="0" applyFont="1" applyFill="1" applyBorder="1" applyAlignment="1" applyProtection="1">
      <alignment horizontal="right" vertical="center"/>
    </xf>
    <xf numFmtId="0" fontId="32" fillId="10" borderId="6" xfId="0" applyFont="1" applyFill="1" applyBorder="1" applyAlignment="1" applyProtection="1">
      <alignment horizontal="right" vertical="center"/>
    </xf>
    <xf numFmtId="0" fontId="20" fillId="0" borderId="4" xfId="0" applyFont="1" applyBorder="1" applyAlignment="1"/>
    <xf numFmtId="0" fontId="34" fillId="0" borderId="1" xfId="0" applyFont="1" applyBorder="1" applyAlignment="1">
      <alignment horizontal="center"/>
    </xf>
    <xf numFmtId="0" fontId="21" fillId="0" borderId="0" xfId="0" applyFont="1" applyFill="1" applyBorder="1"/>
    <xf numFmtId="1" fontId="35" fillId="4" borderId="1" xfId="0" applyNumberFormat="1" applyFont="1" applyFill="1" applyBorder="1" applyAlignment="1">
      <alignment horizontal="center" vertical="center"/>
    </xf>
    <xf numFmtId="1" fontId="35" fillId="5" borderId="1" xfId="0" applyNumberFormat="1" applyFont="1" applyFill="1" applyBorder="1" applyAlignment="1">
      <alignment horizontal="center" vertical="center"/>
    </xf>
    <xf numFmtId="1" fontId="35" fillId="6" borderId="1" xfId="0" applyNumberFormat="1" applyFont="1" applyFill="1" applyBorder="1" applyAlignment="1">
      <alignment horizontal="center" vertical="center"/>
    </xf>
    <xf numFmtId="0" fontId="36" fillId="4" borderId="1" xfId="0" applyFont="1" applyFill="1" applyBorder="1" applyAlignment="1">
      <alignment vertical="center"/>
    </xf>
    <xf numFmtId="0" fontId="34" fillId="0" borderId="1" xfId="0" applyFont="1" applyBorder="1" applyAlignment="1">
      <alignment horizontal="right" vertical="center"/>
    </xf>
    <xf numFmtId="0" fontId="35" fillId="0" borderId="1" xfId="0" applyFont="1" applyBorder="1" applyAlignment="1">
      <alignment horizontal="center" vertical="center"/>
    </xf>
    <xf numFmtId="0" fontId="35" fillId="12" borderId="10" xfId="0" applyFont="1" applyFill="1" applyBorder="1" applyAlignment="1">
      <alignment horizontal="center" wrapText="1"/>
    </xf>
    <xf numFmtId="0" fontId="43" fillId="15" borderId="10" xfId="0" applyFont="1" applyFill="1" applyBorder="1" applyAlignment="1">
      <alignment horizontal="center" wrapText="1"/>
    </xf>
    <xf numFmtId="0" fontId="45" fillId="13" borderId="10" xfId="0" applyFont="1" applyFill="1" applyBorder="1" applyAlignment="1">
      <alignment horizontal="center" wrapText="1"/>
    </xf>
    <xf numFmtId="0" fontId="47" fillId="14" borderId="10" xfId="0" applyFont="1" applyFill="1" applyBorder="1" applyAlignment="1">
      <alignment horizontal="center" wrapText="1"/>
    </xf>
    <xf numFmtId="0" fontId="20" fillId="9" borderId="0" xfId="0" applyFont="1" applyFill="1" applyAlignment="1">
      <alignment horizontal="center"/>
    </xf>
    <xf numFmtId="0" fontId="34" fillId="0" borderId="1" xfId="0" applyFont="1" applyBorder="1" applyAlignment="1">
      <alignment vertical="center"/>
    </xf>
    <xf numFmtId="0" fontId="34" fillId="0" borderId="1" xfId="0" applyFont="1" applyFill="1" applyBorder="1" applyAlignment="1">
      <alignment vertical="center"/>
    </xf>
    <xf numFmtId="165" fontId="51" fillId="15" borderId="16" xfId="0" applyNumberFormat="1" applyFont="1" applyFill="1" applyBorder="1" applyAlignment="1">
      <alignment horizontal="center" wrapText="1"/>
    </xf>
    <xf numFmtId="0" fontId="51" fillId="8" borderId="1" xfId="0" applyFont="1" applyFill="1" applyBorder="1" applyAlignment="1">
      <alignment vertical="center"/>
    </xf>
    <xf numFmtId="2" fontId="51" fillId="8" borderId="1" xfId="0" applyNumberFormat="1" applyFont="1" applyFill="1" applyBorder="1" applyAlignment="1">
      <alignment horizontal="right" vertical="center"/>
    </xf>
    <xf numFmtId="165" fontId="51" fillId="15" borderId="0" xfId="0" applyNumberFormat="1" applyFont="1" applyFill="1" applyBorder="1" applyAlignment="1">
      <alignment horizontal="center" wrapText="1"/>
    </xf>
    <xf numFmtId="165" fontId="51" fillId="13" borderId="0" xfId="0" applyNumberFormat="1" applyFont="1" applyFill="1" applyBorder="1" applyAlignment="1">
      <alignment horizontal="center" wrapText="1"/>
    </xf>
    <xf numFmtId="165" fontId="51" fillId="12" borderId="0" xfId="0" applyNumberFormat="1" applyFont="1" applyFill="1" applyBorder="1" applyAlignment="1">
      <alignment horizontal="center" wrapText="1"/>
    </xf>
    <xf numFmtId="165" fontId="51" fillId="14" borderId="0" xfId="0" applyNumberFormat="1" applyFont="1" applyFill="1" applyBorder="1" applyAlignment="1">
      <alignment horizontal="center" wrapText="1"/>
    </xf>
    <xf numFmtId="2" fontId="51" fillId="8" borderId="4" xfId="0" applyNumberFormat="1" applyFont="1" applyFill="1" applyBorder="1" applyAlignment="1">
      <alignment horizontal="right" vertical="center"/>
    </xf>
    <xf numFmtId="0" fontId="51" fillId="8" borderId="4" xfId="0" applyFont="1" applyFill="1" applyBorder="1" applyAlignment="1">
      <alignment vertical="center"/>
    </xf>
    <xf numFmtId="0" fontId="34" fillId="0" borderId="0" xfId="0" applyFont="1" applyAlignment="1">
      <alignment vertical="center" textRotation="90"/>
    </xf>
    <xf numFmtId="0" fontId="20" fillId="0" borderId="0" xfId="0" applyFont="1" applyAlignment="1">
      <alignment horizontal="center" vertical="center" textRotation="90"/>
    </xf>
    <xf numFmtId="165" fontId="51" fillId="13" borderId="20" xfId="0" applyNumberFormat="1" applyFont="1" applyFill="1" applyBorder="1" applyAlignment="1">
      <alignment horizontal="center" wrapText="1"/>
    </xf>
    <xf numFmtId="2" fontId="51" fillId="8" borderId="18" xfId="0" applyNumberFormat="1" applyFont="1" applyFill="1" applyBorder="1" applyAlignment="1">
      <alignment horizontal="right" vertical="center"/>
    </xf>
    <xf numFmtId="0" fontId="51" fillId="8" borderId="18" xfId="0" applyFont="1" applyFill="1" applyBorder="1" applyAlignment="1">
      <alignment vertical="center"/>
    </xf>
    <xf numFmtId="165" fontId="51" fillId="14" borderId="20" xfId="0" applyNumberFormat="1" applyFont="1" applyFill="1" applyBorder="1" applyAlignment="1">
      <alignment horizontal="center" wrapText="1"/>
    </xf>
    <xf numFmtId="165" fontId="51" fillId="12" borderId="20" xfId="0" applyNumberFormat="1" applyFont="1" applyFill="1" applyBorder="1" applyAlignment="1">
      <alignment horizontal="center" wrapText="1"/>
    </xf>
    <xf numFmtId="165" fontId="51" fillId="15" borderId="20" xfId="0" applyNumberFormat="1" applyFont="1" applyFill="1" applyBorder="1" applyAlignment="1">
      <alignment horizontal="center" wrapText="1"/>
    </xf>
    <xf numFmtId="0" fontId="28" fillId="0" borderId="10" xfId="0" applyFont="1" applyBorder="1"/>
    <xf numFmtId="0" fontId="51" fillId="7" borderId="22" xfId="0" applyFont="1" applyFill="1" applyBorder="1" applyAlignment="1">
      <alignment vertical="center" wrapText="1"/>
    </xf>
    <xf numFmtId="2" fontId="51" fillId="7" borderId="22" xfId="0" applyNumberFormat="1" applyFont="1" applyFill="1" applyBorder="1" applyAlignment="1">
      <alignment horizontal="right" vertical="center"/>
    </xf>
    <xf numFmtId="0" fontId="34" fillId="7" borderId="23" xfId="0" applyFont="1" applyFill="1" applyBorder="1" applyAlignment="1">
      <alignment horizontal="center" vertical="center" textRotation="90"/>
    </xf>
    <xf numFmtId="0" fontId="34" fillId="10" borderId="15" xfId="0" applyFont="1" applyFill="1" applyBorder="1" applyAlignment="1">
      <alignment horizontal="center" vertical="center" textRotation="90"/>
    </xf>
    <xf numFmtId="0" fontId="51" fillId="10" borderId="6" xfId="0" applyFont="1" applyFill="1" applyBorder="1" applyAlignment="1">
      <alignment vertical="center" wrapText="1"/>
    </xf>
    <xf numFmtId="0" fontId="56" fillId="15" borderId="16" xfId="0" applyFont="1" applyFill="1" applyBorder="1" applyAlignment="1">
      <alignment wrapText="1"/>
    </xf>
    <xf numFmtId="0" fontId="56" fillId="15" borderId="0" xfId="0" applyFont="1" applyFill="1" applyBorder="1" applyAlignment="1">
      <alignment wrapText="1"/>
    </xf>
    <xf numFmtId="0" fontId="56" fillId="15" borderId="20" xfId="0" applyFont="1" applyFill="1" applyBorder="1" applyAlignment="1">
      <alignment wrapText="1"/>
    </xf>
    <xf numFmtId="0" fontId="56" fillId="13" borderId="0" xfId="0" applyFont="1" applyFill="1" applyBorder="1" applyAlignment="1">
      <alignment wrapText="1"/>
    </xf>
    <xf numFmtId="0" fontId="34" fillId="13" borderId="0" xfId="0" applyFont="1" applyFill="1" applyBorder="1" applyAlignment="1"/>
    <xf numFmtId="0" fontId="56" fillId="13" borderId="20" xfId="0" applyFont="1" applyFill="1" applyBorder="1" applyAlignment="1">
      <alignment wrapText="1"/>
    </xf>
    <xf numFmtId="0" fontId="56" fillId="12" borderId="0" xfId="0" applyFont="1" applyFill="1" applyBorder="1" applyAlignment="1">
      <alignment wrapText="1"/>
    </xf>
    <xf numFmtId="0" fontId="56" fillId="12" borderId="20" xfId="0" applyFont="1" applyFill="1" applyBorder="1" applyAlignment="1">
      <alignment wrapText="1"/>
    </xf>
    <xf numFmtId="0" fontId="56" fillId="14" borderId="0" xfId="0" applyFont="1" applyFill="1" applyBorder="1" applyAlignment="1">
      <alignment wrapText="1"/>
    </xf>
    <xf numFmtId="0" fontId="34" fillId="14" borderId="20" xfId="0" applyFont="1" applyFill="1" applyBorder="1" applyAlignment="1"/>
    <xf numFmtId="0" fontId="34" fillId="7" borderId="24" xfId="0" applyFont="1" applyFill="1" applyBorder="1" applyAlignment="1">
      <alignment horizontal="center" vertical="center" textRotation="90"/>
    </xf>
    <xf numFmtId="0" fontId="34" fillId="10" borderId="0" xfId="0" applyFont="1" applyFill="1" applyBorder="1" applyAlignment="1">
      <alignment horizontal="center" vertical="center" textRotation="90"/>
    </xf>
    <xf numFmtId="165" fontId="51" fillId="0" borderId="1" xfId="0" applyNumberFormat="1" applyFont="1" applyFill="1" applyBorder="1" applyAlignment="1">
      <alignment horizontal="center" vertical="center"/>
    </xf>
    <xf numFmtId="0" fontId="56" fillId="0" borderId="1" xfId="0" applyFont="1" applyBorder="1" applyAlignment="1">
      <alignment wrapText="1"/>
    </xf>
    <xf numFmtId="165" fontId="51" fillId="0" borderId="1" xfId="0" applyNumberFormat="1" applyFont="1" applyBorder="1" applyAlignment="1">
      <alignment horizontal="center" wrapText="1"/>
    </xf>
    <xf numFmtId="0" fontId="34" fillId="0" borderId="1" xfId="0" applyFont="1" applyBorder="1" applyAlignment="1"/>
    <xf numFmtId="165" fontId="35" fillId="0" borderId="0" xfId="0" applyNumberFormat="1" applyFont="1" applyAlignment="1">
      <alignment vertical="center"/>
    </xf>
    <xf numFmtId="0" fontId="34" fillId="0" borderId="18" xfId="0" applyFont="1" applyBorder="1" applyAlignment="1">
      <alignment vertical="center"/>
    </xf>
    <xf numFmtId="0" fontId="20" fillId="7" borderId="0" xfId="0" applyFont="1" applyFill="1" applyBorder="1" applyAlignment="1"/>
    <xf numFmtId="0" fontId="51" fillId="8" borderId="3" xfId="0" applyFont="1" applyFill="1" applyBorder="1" applyAlignment="1">
      <alignment vertical="center"/>
    </xf>
    <xf numFmtId="165" fontId="51" fillId="13" borderId="1" xfId="0" applyNumberFormat="1" applyFont="1" applyFill="1" applyBorder="1" applyAlignment="1">
      <alignment horizontal="center" wrapText="1"/>
    </xf>
    <xf numFmtId="165" fontId="51" fillId="0" borderId="1" xfId="0" applyNumberFormat="1" applyFont="1" applyFill="1" applyBorder="1" applyAlignment="1">
      <alignment horizontal="center" wrapText="1"/>
    </xf>
    <xf numFmtId="165" fontId="51" fillId="12" borderId="1" xfId="0" applyNumberFormat="1" applyFont="1" applyFill="1" applyBorder="1" applyAlignment="1">
      <alignment horizontal="center" wrapText="1"/>
    </xf>
    <xf numFmtId="2" fontId="51" fillId="8" borderId="3" xfId="0" applyNumberFormat="1" applyFont="1" applyFill="1" applyBorder="1" applyAlignment="1">
      <alignment horizontal="right" vertical="center"/>
    </xf>
    <xf numFmtId="0" fontId="34" fillId="0" borderId="10" xfId="0" applyFont="1" applyBorder="1" applyAlignment="1">
      <alignment vertical="center"/>
    </xf>
    <xf numFmtId="165" fontId="51" fillId="0" borderId="18" xfId="0" applyNumberFormat="1" applyFont="1" applyFill="1" applyBorder="1" applyAlignment="1">
      <alignment horizontal="center" wrapText="1"/>
    </xf>
    <xf numFmtId="165" fontId="51" fillId="0" borderId="4" xfId="0" applyNumberFormat="1" applyFont="1" applyFill="1" applyBorder="1" applyAlignment="1">
      <alignment horizontal="center" wrapText="1"/>
    </xf>
    <xf numFmtId="165" fontId="51" fillId="15" borderId="3" xfId="0" applyNumberFormat="1" applyFont="1" applyFill="1" applyBorder="1" applyAlignment="1">
      <alignment horizontal="center" wrapText="1"/>
    </xf>
    <xf numFmtId="165" fontId="51" fillId="15" borderId="10" xfId="0" applyNumberFormat="1" applyFont="1" applyFill="1" applyBorder="1" applyAlignment="1">
      <alignment horizontal="center" wrapText="1"/>
    </xf>
    <xf numFmtId="165" fontId="51" fillId="15" borderId="25" xfId="0" applyNumberFormat="1" applyFont="1" applyFill="1" applyBorder="1" applyAlignment="1">
      <alignment horizontal="center" wrapText="1"/>
    </xf>
    <xf numFmtId="165" fontId="51" fillId="13" borderId="10" xfId="0" applyNumberFormat="1" applyFont="1" applyFill="1" applyBorder="1" applyAlignment="1">
      <alignment horizontal="center" wrapText="1"/>
    </xf>
    <xf numFmtId="165" fontId="51" fillId="13" borderId="25" xfId="0" applyNumberFormat="1" applyFont="1" applyFill="1" applyBorder="1" applyAlignment="1">
      <alignment horizontal="center" wrapText="1"/>
    </xf>
    <xf numFmtId="165" fontId="51" fillId="12" borderId="10" xfId="0" applyNumberFormat="1" applyFont="1" applyFill="1" applyBorder="1" applyAlignment="1">
      <alignment horizontal="center" wrapText="1"/>
    </xf>
    <xf numFmtId="165" fontId="51" fillId="12" borderId="25" xfId="0" applyNumberFormat="1" applyFont="1" applyFill="1" applyBorder="1" applyAlignment="1">
      <alignment horizontal="center" wrapText="1"/>
    </xf>
    <xf numFmtId="165" fontId="51" fillId="14" borderId="10" xfId="0" applyNumberFormat="1" applyFont="1" applyFill="1" applyBorder="1" applyAlignment="1">
      <alignment horizontal="center" wrapText="1"/>
    </xf>
    <xf numFmtId="165" fontId="51" fillId="14" borderId="25" xfId="0" applyNumberFormat="1" applyFont="1" applyFill="1" applyBorder="1" applyAlignment="1">
      <alignment horizontal="center" wrapText="1"/>
    </xf>
    <xf numFmtId="0" fontId="51" fillId="10" borderId="10" xfId="0" applyFont="1" applyFill="1" applyBorder="1" applyAlignment="1">
      <alignment horizontal="center" textRotation="90" wrapText="1"/>
    </xf>
    <xf numFmtId="0" fontId="52" fillId="0" borderId="10" xfId="0" applyFont="1" applyBorder="1" applyAlignment="1">
      <alignment horizontal="center" textRotation="90" wrapText="1"/>
    </xf>
    <xf numFmtId="0" fontId="52" fillId="0" borderId="4" xfId="0" applyFont="1" applyBorder="1" applyAlignment="1">
      <alignment horizontal="center" textRotation="90" wrapText="1"/>
    </xf>
    <xf numFmtId="0" fontId="34" fillId="7" borderId="24" xfId="0" applyFont="1" applyFill="1" applyBorder="1" applyAlignment="1">
      <alignment horizontal="left" vertical="center" textRotation="90"/>
    </xf>
    <xf numFmtId="0" fontId="34" fillId="10" borderId="0" xfId="0" applyFont="1" applyFill="1" applyBorder="1" applyAlignment="1">
      <alignment horizontal="left" vertical="center" textRotation="90"/>
    </xf>
    <xf numFmtId="0" fontId="51" fillId="3" borderId="3"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25" xfId="0" applyFont="1" applyFill="1" applyBorder="1" applyAlignment="1">
      <alignment horizontal="center" vertical="center" wrapText="1"/>
    </xf>
    <xf numFmtId="2" fontId="51" fillId="3" borderId="10" xfId="0" applyNumberFormat="1" applyFont="1" applyFill="1" applyBorder="1" applyAlignment="1">
      <alignment horizontal="center" vertical="center" wrapText="1"/>
    </xf>
    <xf numFmtId="0" fontId="51" fillId="3" borderId="10" xfId="0" applyFont="1" applyFill="1" applyBorder="1" applyAlignment="1">
      <alignment horizontal="center" vertical="center" wrapText="1"/>
    </xf>
    <xf numFmtId="0" fontId="52" fillId="3" borderId="18" xfId="0" applyFont="1" applyFill="1" applyBorder="1" applyAlignment="1">
      <alignment horizontal="center" vertical="center" wrapText="1"/>
    </xf>
    <xf numFmtId="0" fontId="51" fillId="3" borderId="1" xfId="0" applyFont="1" applyFill="1" applyBorder="1" applyAlignment="1">
      <alignment vertical="center" wrapText="1"/>
    </xf>
    <xf numFmtId="2" fontId="51" fillId="3" borderId="1" xfId="0" applyNumberFormat="1" applyFont="1" applyFill="1" applyBorder="1" applyAlignment="1">
      <alignment horizontal="right" vertical="center" wrapText="1"/>
    </xf>
    <xf numFmtId="0" fontId="34" fillId="0" borderId="0" xfId="0" applyFont="1" applyAlignment="1">
      <alignment horizontal="center" textRotation="90" wrapText="1"/>
    </xf>
    <xf numFmtId="0" fontId="33" fillId="0" borderId="0" xfId="0" applyFont="1" applyFill="1" applyBorder="1" applyAlignment="1">
      <alignment horizontal="center"/>
    </xf>
    <xf numFmtId="0" fontId="32" fillId="10" borderId="7" xfId="0" applyFont="1" applyFill="1" applyBorder="1" applyAlignment="1" applyProtection="1">
      <alignment horizontal="center" vertical="center"/>
    </xf>
    <xf numFmtId="1" fontId="20" fillId="10" borderId="7" xfId="0" applyNumberFormat="1" applyFont="1" applyFill="1" applyBorder="1" applyAlignment="1" applyProtection="1">
      <alignment horizontal="center" vertical="center"/>
    </xf>
    <xf numFmtId="0" fontId="20" fillId="10" borderId="7" xfId="0" applyFont="1" applyFill="1" applyBorder="1" applyAlignment="1">
      <alignment horizontal="center"/>
    </xf>
    <xf numFmtId="0" fontId="20" fillId="7" borderId="12" xfId="0" applyFont="1" applyFill="1" applyBorder="1" applyAlignment="1">
      <alignment horizontal="center"/>
    </xf>
    <xf numFmtId="0" fontId="20" fillId="9" borderId="0" xfId="0" applyFont="1" applyFill="1" applyBorder="1" applyAlignment="1">
      <alignment horizontal="center" textRotation="90"/>
    </xf>
    <xf numFmtId="0" fontId="20" fillId="0" borderId="0" xfId="0" applyFont="1" applyBorder="1" applyAlignment="1">
      <alignment horizontal="center" textRotation="90"/>
    </xf>
    <xf numFmtId="1" fontId="26" fillId="0" borderId="1" xfId="0" applyNumberFormat="1" applyFont="1" applyBorder="1" applyAlignment="1">
      <alignment horizontal="center"/>
    </xf>
    <xf numFmtId="165" fontId="51" fillId="10" borderId="6" xfId="0" applyNumberFormat="1" applyFont="1" applyFill="1" applyBorder="1" applyAlignment="1">
      <alignment vertical="center"/>
    </xf>
    <xf numFmtId="0" fontId="59" fillId="0" borderId="0" xfId="0" applyFont="1" applyFill="1" applyBorder="1" applyAlignment="1">
      <alignment horizontal="center" vertical="center"/>
    </xf>
    <xf numFmtId="0" fontId="59" fillId="0" borderId="1" xfId="0" applyFont="1" applyBorder="1" applyAlignment="1">
      <alignment horizontal="right"/>
    </xf>
    <xf numFmtId="0" fontId="59" fillId="0" borderId="4" xfId="0" applyFont="1" applyBorder="1" applyAlignment="1">
      <alignment horizontal="right"/>
    </xf>
    <xf numFmtId="0" fontId="59" fillId="0" borderId="0" xfId="0" applyFont="1" applyBorder="1" applyAlignment="1">
      <alignment horizontal="center" vertical="center"/>
    </xf>
    <xf numFmtId="0" fontId="59" fillId="0" borderId="0" xfId="0" applyFont="1" applyAlignment="1">
      <alignment horizontal="center"/>
    </xf>
    <xf numFmtId="0" fontId="59" fillId="9" borderId="0" xfId="0" applyFont="1" applyFill="1" applyBorder="1" applyAlignment="1">
      <alignment horizontal="left"/>
    </xf>
    <xf numFmtId="0" fontId="59" fillId="9" borderId="0" xfId="0" applyFont="1" applyFill="1" applyBorder="1" applyAlignment="1">
      <alignment horizontal="center" vertical="center"/>
    </xf>
    <xf numFmtId="0" fontId="62" fillId="0" borderId="0" xfId="0" applyFont="1" applyFill="1" applyBorder="1" applyAlignment="1" applyProtection="1">
      <alignment vertical="center"/>
      <protection locked="0"/>
    </xf>
    <xf numFmtId="0" fontId="59" fillId="0" borderId="0" xfId="0" applyFont="1" applyAlignment="1">
      <alignment horizontal="center" vertical="center"/>
    </xf>
    <xf numFmtId="165" fontId="51" fillId="7" borderId="22" xfId="0" applyNumberFormat="1" applyFont="1" applyFill="1" applyBorder="1" applyAlignment="1">
      <alignment horizontal="right" vertical="center"/>
    </xf>
    <xf numFmtId="0" fontId="57" fillId="7" borderId="22" xfId="0" applyFont="1" applyFill="1" applyBorder="1" applyAlignment="1">
      <alignment horizontal="center" wrapText="1"/>
    </xf>
    <xf numFmtId="0" fontId="50" fillId="11" borderId="0" xfId="0" applyFont="1" applyFill="1" applyAlignment="1">
      <alignment horizontal="center" vertical="center"/>
    </xf>
    <xf numFmtId="0" fontId="57" fillId="10" borderId="6" xfId="0" applyFont="1" applyFill="1" applyBorder="1" applyAlignment="1">
      <alignment horizontal="center" wrapText="1"/>
    </xf>
    <xf numFmtId="165" fontId="51" fillId="12" borderId="4" xfId="0" applyNumberFormat="1" applyFont="1" applyFill="1" applyBorder="1" applyAlignment="1">
      <alignment horizontal="center" wrapText="1"/>
    </xf>
    <xf numFmtId="165" fontId="51" fillId="15" borderId="1" xfId="0" applyNumberFormat="1" applyFont="1" applyFill="1" applyBorder="1" applyAlignment="1">
      <alignment horizontal="center" wrapText="1"/>
    </xf>
    <xf numFmtId="165" fontId="51" fillId="13" borderId="4" xfId="0" applyNumberFormat="1" applyFont="1" applyFill="1" applyBorder="1" applyAlignment="1">
      <alignment horizontal="center" wrapText="1"/>
    </xf>
    <xf numFmtId="165" fontId="59" fillId="11" borderId="1" xfId="0" applyNumberFormat="1" applyFont="1" applyFill="1" applyBorder="1" applyAlignment="1">
      <alignment vertical="center"/>
    </xf>
    <xf numFmtId="165" fontId="59" fillId="11" borderId="3" xfId="0" applyNumberFormat="1" applyFont="1" applyFill="1" applyBorder="1" applyAlignment="1">
      <alignment vertical="center" wrapText="1"/>
    </xf>
    <xf numFmtId="0" fontId="34" fillId="0" borderId="3" xfId="0" applyFont="1" applyBorder="1" applyAlignment="1"/>
    <xf numFmtId="165" fontId="51" fillId="0" borderId="3" xfId="0" applyNumberFormat="1" applyFont="1" applyBorder="1" applyAlignment="1">
      <alignment horizontal="center" wrapText="1"/>
    </xf>
    <xf numFmtId="0" fontId="51" fillId="3" borderId="3" xfId="0" applyFont="1" applyFill="1" applyBorder="1" applyAlignment="1">
      <alignment vertical="center" wrapText="1"/>
    </xf>
    <xf numFmtId="0" fontId="35" fillId="0" borderId="9" xfId="0" applyFont="1" applyBorder="1" applyAlignment="1">
      <alignment vertical="center" textRotation="90"/>
    </xf>
    <xf numFmtId="0" fontId="35" fillId="0" borderId="17" xfId="0" applyFont="1" applyBorder="1" applyAlignment="1">
      <alignment vertical="center" textRotation="90"/>
    </xf>
    <xf numFmtId="0" fontId="50" fillId="0" borderId="17" xfId="0" applyFont="1" applyBorder="1" applyAlignment="1">
      <alignment horizontal="right" vertical="center"/>
    </xf>
    <xf numFmtId="165" fontId="51" fillId="0" borderId="19" xfId="0" applyNumberFormat="1" applyFont="1" applyBorder="1" applyAlignment="1">
      <alignment horizontal="center" vertical="center"/>
    </xf>
    <xf numFmtId="165" fontId="51" fillId="3" borderId="19" xfId="0" applyNumberFormat="1" applyFont="1" applyFill="1" applyBorder="1" applyAlignment="1">
      <alignment horizontal="center" vertical="center"/>
    </xf>
    <xf numFmtId="165" fontId="51" fillId="0" borderId="14" xfId="0" applyNumberFormat="1" applyFont="1" applyBorder="1" applyAlignment="1">
      <alignment horizontal="center" vertical="center"/>
    </xf>
    <xf numFmtId="2" fontId="51" fillId="0" borderId="1" xfId="0" applyNumberFormat="1" applyFont="1" applyFill="1" applyBorder="1" applyAlignment="1">
      <alignment horizontal="right" vertical="center"/>
    </xf>
    <xf numFmtId="0" fontId="51" fillId="0" borderId="1" xfId="0" applyFont="1" applyFill="1" applyBorder="1" applyAlignment="1">
      <alignment vertical="center"/>
    </xf>
    <xf numFmtId="0" fontId="59" fillId="0" borderId="3" xfId="0" applyFont="1" applyBorder="1" applyAlignment="1">
      <alignment horizontal="center" textRotation="90" wrapText="1"/>
    </xf>
    <xf numFmtId="0" fontId="59" fillId="0" borderId="10" xfId="0" applyFont="1" applyBorder="1" applyAlignment="1">
      <alignment horizontal="center" textRotation="90" wrapText="1"/>
    </xf>
    <xf numFmtId="0" fontId="59" fillId="3" borderId="10" xfId="0" applyFont="1" applyFill="1" applyBorder="1" applyAlignment="1">
      <alignment horizontal="center" textRotation="90" wrapText="1"/>
    </xf>
    <xf numFmtId="0" fontId="0" fillId="8" borderId="0" xfId="0" applyFill="1" applyAlignment="1">
      <alignment vertical="center" wrapText="1"/>
    </xf>
    <xf numFmtId="0" fontId="41" fillId="8" borderId="10" xfId="0" applyFont="1" applyFill="1" applyBorder="1" applyAlignment="1">
      <alignment horizontal="center" textRotation="90" wrapText="1"/>
    </xf>
    <xf numFmtId="0" fontId="0" fillId="0" borderId="0" xfId="0" applyAlignment="1">
      <alignment horizontal="center" textRotation="90"/>
    </xf>
    <xf numFmtId="0" fontId="20" fillId="9" borderId="0" xfId="0" applyFont="1" applyFill="1" applyAlignment="1">
      <alignment horizontal="left" vertical="center" textRotation="90"/>
    </xf>
    <xf numFmtId="0" fontId="20" fillId="9" borderId="0" xfId="0" applyFont="1" applyFill="1" applyAlignment="1">
      <alignment vertical="center" textRotation="90"/>
    </xf>
    <xf numFmtId="0" fontId="28" fillId="0" borderId="0" xfId="0" applyFont="1" applyFill="1" applyBorder="1" applyAlignment="1"/>
    <xf numFmtId="0" fontId="20" fillId="0" borderId="0" xfId="0" applyFont="1" applyFill="1" applyBorder="1" applyAlignment="1"/>
    <xf numFmtId="0" fontId="20" fillId="0" borderId="0" xfId="0" applyFont="1" applyFill="1" applyBorder="1" applyAlignment="1">
      <alignment horizontal="center"/>
    </xf>
    <xf numFmtId="0" fontId="20" fillId="0" borderId="0" xfId="0" applyFont="1" applyFill="1" applyBorder="1" applyAlignment="1">
      <alignment horizontal="center" textRotation="90"/>
    </xf>
    <xf numFmtId="0" fontId="32" fillId="10" borderId="7" xfId="0" applyFont="1" applyFill="1" applyBorder="1" applyAlignment="1">
      <alignment horizontal="right"/>
    </xf>
    <xf numFmtId="0" fontId="33" fillId="10" borderId="6" xfId="0" applyFont="1" applyFill="1" applyBorder="1" applyAlignment="1">
      <alignment horizontal="right"/>
    </xf>
    <xf numFmtId="0" fontId="35" fillId="0" borderId="0" xfId="0" applyFont="1" applyBorder="1" applyAlignment="1">
      <alignment vertical="center" textRotation="90"/>
    </xf>
    <xf numFmtId="165" fontId="51" fillId="0" borderId="0" xfId="0" applyNumberFormat="1" applyFont="1" applyBorder="1" applyAlignment="1">
      <alignment horizontal="center" vertical="center"/>
    </xf>
    <xf numFmtId="0" fontId="31" fillId="0" borderId="26" xfId="0" applyFont="1" applyBorder="1" applyAlignment="1">
      <alignment horizontal="center" vertical="center"/>
    </xf>
    <xf numFmtId="0" fontId="50" fillId="0" borderId="24" xfId="0" applyFont="1" applyBorder="1" applyAlignment="1">
      <alignment horizontal="right" vertical="center"/>
    </xf>
    <xf numFmtId="0" fontId="25" fillId="0" borderId="0" xfId="0" applyFont="1" applyFill="1" applyBorder="1"/>
    <xf numFmtId="0" fontId="26" fillId="9" borderId="0" xfId="0" applyFont="1" applyFill="1" applyBorder="1" applyAlignment="1">
      <alignment horizontal="left"/>
    </xf>
    <xf numFmtId="0" fontId="20" fillId="9" borderId="0" xfId="0" applyFont="1" applyFill="1" applyBorder="1" applyAlignment="1"/>
    <xf numFmtId="0" fontId="26" fillId="9" borderId="0" xfId="0" applyFont="1" applyFill="1" applyBorder="1" applyAlignment="1"/>
    <xf numFmtId="0" fontId="20" fillId="9" borderId="5" xfId="0" applyFont="1" applyFill="1" applyBorder="1" applyAlignment="1">
      <alignment horizontal="left"/>
    </xf>
    <xf numFmtId="0" fontId="20" fillId="8" borderId="0" xfId="0" applyFont="1" applyFill="1" applyBorder="1" applyAlignment="1">
      <alignment horizontal="left"/>
    </xf>
    <xf numFmtId="0" fontId="20" fillId="8" borderId="0" xfId="0" applyFont="1" applyFill="1" applyBorder="1" applyAlignment="1">
      <alignment horizontal="center" textRotation="90"/>
    </xf>
    <xf numFmtId="0" fontId="20" fillId="8" borderId="0" xfId="0" applyFont="1" applyFill="1" applyBorder="1" applyAlignment="1"/>
    <xf numFmtId="0" fontId="20" fillId="8" borderId="0" xfId="0" applyFont="1" applyFill="1" applyBorder="1"/>
    <xf numFmtId="0" fontId="20" fillId="8" borderId="0" xfId="0" applyFont="1" applyFill="1"/>
    <xf numFmtId="0" fontId="20" fillId="8" borderId="0" xfId="0" applyFont="1" applyFill="1" applyAlignment="1">
      <alignment horizontal="center" textRotation="90"/>
    </xf>
    <xf numFmtId="0" fontId="26" fillId="3" borderId="10" xfId="0" applyFont="1" applyFill="1" applyBorder="1" applyAlignment="1">
      <alignment horizontal="center" textRotation="90" wrapText="1"/>
    </xf>
    <xf numFmtId="1" fontId="34" fillId="3" borderId="1" xfId="0" applyNumberFormat="1" applyFont="1" applyFill="1" applyBorder="1" applyAlignment="1">
      <alignment horizontal="center" vertical="center"/>
    </xf>
    <xf numFmtId="0" fontId="34" fillId="3" borderId="1" xfId="0" applyFont="1" applyFill="1" applyBorder="1" applyAlignment="1">
      <alignment horizontal="center" wrapText="1"/>
    </xf>
    <xf numFmtId="1" fontId="26" fillId="3" borderId="1" xfId="0" applyNumberFormat="1" applyFont="1" applyFill="1" applyBorder="1" applyAlignment="1">
      <alignment horizontal="center"/>
    </xf>
    <xf numFmtId="165" fontId="51" fillId="0" borderId="16" xfId="0" applyNumberFormat="1" applyFont="1" applyFill="1" applyBorder="1" applyAlignment="1">
      <alignment horizontal="center" vertical="center"/>
    </xf>
    <xf numFmtId="165" fontId="34" fillId="7" borderId="23" xfId="0" applyNumberFormat="1" applyFont="1" applyFill="1" applyBorder="1" applyAlignment="1">
      <alignment horizontal="center" vertical="center" textRotation="90"/>
    </xf>
    <xf numFmtId="165" fontId="34" fillId="7" borderId="24" xfId="0" applyNumberFormat="1" applyFont="1" applyFill="1" applyBorder="1" applyAlignment="1">
      <alignment horizontal="left" vertical="center" textRotation="90"/>
    </xf>
    <xf numFmtId="165" fontId="34" fillId="7" borderId="24" xfId="0" applyNumberFormat="1" applyFont="1" applyFill="1" applyBorder="1" applyAlignment="1">
      <alignment horizontal="center" vertical="center" textRotation="90"/>
    </xf>
    <xf numFmtId="165" fontId="57" fillId="7" borderId="22" xfId="0" applyNumberFormat="1" applyFont="1" applyFill="1" applyBorder="1" applyAlignment="1">
      <alignment horizontal="center" wrapText="1"/>
    </xf>
    <xf numFmtId="165" fontId="51" fillId="7" borderId="22" xfId="0" applyNumberFormat="1" applyFont="1" applyFill="1" applyBorder="1" applyAlignment="1">
      <alignment vertical="center" wrapText="1"/>
    </xf>
    <xf numFmtId="165" fontId="34" fillId="0" borderId="0" xfId="0" applyNumberFormat="1" applyFont="1" applyAlignment="1">
      <alignment vertical="center"/>
    </xf>
    <xf numFmtId="1" fontId="0" fillId="0" borderId="0" xfId="0" applyNumberFormat="1" applyAlignment="1"/>
    <xf numFmtId="1" fontId="0" fillId="0" borderId="0" xfId="0" applyNumberFormat="1"/>
    <xf numFmtId="0" fontId="65" fillId="0" borderId="0" xfId="0" applyFont="1"/>
    <xf numFmtId="0" fontId="66" fillId="0" borderId="0" xfId="0" applyFont="1" applyAlignment="1">
      <alignment horizontal="left" indent="5"/>
    </xf>
    <xf numFmtId="0" fontId="68" fillId="0" borderId="0" xfId="0" applyFont="1" applyAlignment="1">
      <alignment horizontal="left" indent="10"/>
    </xf>
    <xf numFmtId="0" fontId="0" fillId="0" borderId="0" xfId="0" applyAlignment="1">
      <alignment horizontal="center" textRotation="90"/>
    </xf>
    <xf numFmtId="0" fontId="59" fillId="0" borderId="3" xfId="0" applyFont="1" applyBorder="1" applyAlignment="1">
      <alignment horizontal="center" textRotation="90" wrapText="1"/>
    </xf>
    <xf numFmtId="0" fontId="59" fillId="0" borderId="10" xfId="0" applyFont="1" applyBorder="1" applyAlignment="1">
      <alignment horizontal="center" textRotation="90" wrapText="1"/>
    </xf>
    <xf numFmtId="0" fontId="59" fillId="3" borderId="10" xfId="0" applyFont="1" applyFill="1" applyBorder="1" applyAlignment="1">
      <alignment horizontal="center" textRotation="90" wrapText="1"/>
    </xf>
    <xf numFmtId="0" fontId="41" fillId="8" borderId="10" xfId="0" applyFont="1" applyFill="1" applyBorder="1" applyAlignment="1">
      <alignment horizontal="center" textRotation="90" wrapText="1"/>
    </xf>
    <xf numFmtId="165" fontId="51" fillId="0" borderId="21" xfId="0" applyNumberFormat="1" applyFont="1" applyBorder="1" applyAlignment="1">
      <alignment horizontal="center" vertical="center"/>
    </xf>
    <xf numFmtId="0" fontId="34" fillId="0" borderId="4" xfId="0" applyFont="1" applyFill="1" applyBorder="1" applyAlignment="1">
      <alignment vertical="center"/>
    </xf>
    <xf numFmtId="165" fontId="51" fillId="0" borderId="25" xfId="0" applyNumberFormat="1" applyFont="1" applyFill="1" applyBorder="1" applyAlignment="1">
      <alignment horizontal="center" wrapText="1"/>
    </xf>
    <xf numFmtId="0" fontId="34" fillId="15" borderId="1" xfId="0" applyFont="1" applyFill="1" applyBorder="1"/>
    <xf numFmtId="165" fontId="51" fillId="15" borderId="1" xfId="0" applyNumberFormat="1" applyFont="1" applyFill="1" applyBorder="1" applyAlignment="1">
      <alignment horizontal="center" vertical="center"/>
    </xf>
    <xf numFmtId="0" fontId="34" fillId="13" borderId="1" xfId="0" applyFont="1" applyFill="1" applyBorder="1"/>
    <xf numFmtId="165" fontId="51" fillId="13" borderId="1" xfId="0" applyNumberFormat="1" applyFont="1" applyFill="1" applyBorder="1" applyAlignment="1">
      <alignment horizontal="center" vertical="center"/>
    </xf>
    <xf numFmtId="0" fontId="34" fillId="12" borderId="1" xfId="0" applyFont="1" applyFill="1" applyBorder="1"/>
    <xf numFmtId="165" fontId="51" fillId="12" borderId="1" xfId="0" applyNumberFormat="1" applyFont="1" applyFill="1" applyBorder="1" applyAlignment="1">
      <alignment horizontal="center" vertical="center"/>
    </xf>
    <xf numFmtId="0" fontId="34" fillId="18" borderId="1" xfId="0" applyFont="1" applyFill="1" applyBorder="1"/>
    <xf numFmtId="165" fontId="51" fillId="18" borderId="1" xfId="0" applyNumberFormat="1" applyFont="1" applyFill="1" applyBorder="1" applyAlignment="1">
      <alignment horizontal="center" vertical="center"/>
    </xf>
    <xf numFmtId="0" fontId="34" fillId="2" borderId="1" xfId="0" applyFont="1" applyFill="1" applyBorder="1"/>
    <xf numFmtId="165" fontId="51" fillId="2" borderId="1" xfId="0" applyNumberFormat="1" applyFont="1" applyFill="1" applyBorder="1" applyAlignment="1">
      <alignment horizontal="center" vertical="center"/>
    </xf>
    <xf numFmtId="0" fontId="51" fillId="0" borderId="10" xfId="0" applyFont="1" applyFill="1" applyBorder="1" applyAlignment="1">
      <alignment horizontal="center" textRotation="90" wrapText="1"/>
    </xf>
    <xf numFmtId="165" fontId="51" fillId="0" borderId="0" xfId="0" applyNumberFormat="1" applyFont="1" applyFill="1" applyBorder="1" applyAlignment="1">
      <alignment horizontal="center" wrapText="1"/>
    </xf>
    <xf numFmtId="165" fontId="51" fillId="0" borderId="20" xfId="0" applyNumberFormat="1" applyFont="1" applyFill="1" applyBorder="1" applyAlignment="1">
      <alignment horizontal="center" wrapText="1"/>
    </xf>
    <xf numFmtId="0" fontId="51" fillId="0" borderId="18" xfId="0" applyFont="1" applyFill="1" applyBorder="1" applyAlignment="1">
      <alignment vertical="center"/>
    </xf>
    <xf numFmtId="0" fontId="51" fillId="0" borderId="4" xfId="0" applyFont="1" applyFill="1" applyBorder="1" applyAlignment="1">
      <alignment vertical="center"/>
    </xf>
    <xf numFmtId="2" fontId="51" fillId="0" borderId="18" xfId="0" applyNumberFormat="1" applyFont="1" applyFill="1" applyBorder="1" applyAlignment="1">
      <alignment horizontal="right" vertical="center"/>
    </xf>
    <xf numFmtId="2" fontId="51" fillId="0" borderId="4" xfId="0" applyNumberFormat="1" applyFont="1" applyFill="1" applyBorder="1" applyAlignment="1">
      <alignment horizontal="right" vertical="center"/>
    </xf>
    <xf numFmtId="0" fontId="73" fillId="0" borderId="10" xfId="0" applyFont="1" applyFill="1" applyBorder="1" applyAlignment="1">
      <alignment horizontal="center" wrapText="1"/>
    </xf>
    <xf numFmtId="165" fontId="59" fillId="11" borderId="8" xfId="0" applyNumberFormat="1" applyFont="1" applyFill="1" applyBorder="1" applyAlignment="1">
      <alignment vertical="center" wrapText="1"/>
    </xf>
    <xf numFmtId="0" fontId="51" fillId="3" borderId="8" xfId="0" applyFont="1" applyFill="1" applyBorder="1" applyAlignment="1">
      <alignment horizontal="center" vertical="center" wrapText="1"/>
    </xf>
    <xf numFmtId="0" fontId="52" fillId="3" borderId="2" xfId="0" applyFont="1" applyFill="1" applyBorder="1" applyAlignment="1">
      <alignment horizontal="center" vertical="center" wrapText="1"/>
    </xf>
    <xf numFmtId="0" fontId="52" fillId="3" borderId="27" xfId="0" applyFont="1" applyFill="1" applyBorder="1" applyAlignment="1">
      <alignment horizontal="center" vertical="center" wrapText="1"/>
    </xf>
    <xf numFmtId="2" fontId="51" fillId="3" borderId="15" xfId="0" applyNumberFormat="1" applyFont="1" applyFill="1" applyBorder="1" applyAlignment="1">
      <alignment horizontal="center" vertical="center" wrapText="1"/>
    </xf>
    <xf numFmtId="0" fontId="51" fillId="3" borderId="15" xfId="0" applyFont="1" applyFill="1" applyBorder="1" applyAlignment="1">
      <alignment horizontal="center" vertical="center" wrapText="1"/>
    </xf>
    <xf numFmtId="0" fontId="52" fillId="3" borderId="28" xfId="0" applyFont="1" applyFill="1" applyBorder="1" applyAlignment="1">
      <alignment horizontal="center" vertical="center" wrapText="1"/>
    </xf>
    <xf numFmtId="0" fontId="51" fillId="3" borderId="2" xfId="0" applyFont="1" applyFill="1" applyBorder="1" applyAlignment="1">
      <alignment vertical="center" wrapText="1"/>
    </xf>
    <xf numFmtId="2" fontId="51" fillId="3" borderId="2" xfId="0" applyNumberFormat="1" applyFont="1" applyFill="1" applyBorder="1" applyAlignment="1">
      <alignment horizontal="right" vertical="center" wrapText="1"/>
    </xf>
    <xf numFmtId="165" fontId="51" fillId="3" borderId="24" xfId="0" applyNumberFormat="1" applyFont="1" applyFill="1" applyBorder="1" applyAlignment="1">
      <alignment horizontal="center" vertical="center"/>
    </xf>
    <xf numFmtId="0" fontId="73" fillId="0" borderId="31" xfId="0" applyFont="1" applyFill="1" applyBorder="1" applyAlignment="1">
      <alignment horizontal="center" wrapText="1"/>
    </xf>
    <xf numFmtId="0" fontId="73" fillId="0" borderId="32" xfId="0" applyFont="1" applyFill="1" applyBorder="1" applyAlignment="1">
      <alignment horizontal="center" wrapText="1"/>
    </xf>
    <xf numFmtId="165" fontId="59" fillId="11" borderId="33" xfId="0" applyNumberFormat="1" applyFont="1" applyFill="1" applyBorder="1" applyAlignment="1">
      <alignment vertical="center"/>
    </xf>
    <xf numFmtId="165" fontId="59" fillId="11" borderId="34" xfId="0" applyNumberFormat="1" applyFont="1" applyFill="1" applyBorder="1" applyAlignment="1">
      <alignment vertical="center"/>
    </xf>
    <xf numFmtId="165" fontId="51" fillId="0" borderId="35" xfId="0" applyNumberFormat="1" applyFont="1" applyFill="1" applyBorder="1" applyAlignment="1">
      <alignment horizontal="center" wrapText="1"/>
    </xf>
    <xf numFmtId="0" fontId="51" fillId="0" borderId="34" xfId="0" applyFont="1" applyFill="1" applyBorder="1" applyAlignment="1">
      <alignment vertical="center"/>
    </xf>
    <xf numFmtId="165" fontId="51" fillId="0" borderId="36" xfId="0" applyNumberFormat="1" applyFont="1" applyFill="1" applyBorder="1" applyAlignment="1">
      <alignment horizontal="center" wrapText="1"/>
    </xf>
    <xf numFmtId="165" fontId="51" fillId="0" borderId="37" xfId="0" applyNumberFormat="1" applyFont="1" applyFill="1" applyBorder="1" applyAlignment="1">
      <alignment horizontal="center" wrapText="1"/>
    </xf>
    <xf numFmtId="0" fontId="51" fillId="0" borderId="38" xfId="0" applyFont="1" applyFill="1" applyBorder="1" applyAlignment="1">
      <alignment vertical="center"/>
    </xf>
    <xf numFmtId="0" fontId="51" fillId="0" borderId="39" xfId="0" applyFont="1" applyFill="1" applyBorder="1" applyAlignment="1">
      <alignment vertical="center"/>
    </xf>
    <xf numFmtId="165" fontId="51" fillId="0" borderId="40" xfId="0" applyNumberFormat="1" applyFont="1" applyFill="1" applyBorder="1" applyAlignment="1">
      <alignment horizontal="center" wrapText="1"/>
    </xf>
    <xf numFmtId="0" fontId="51" fillId="0" borderId="33" xfId="0" applyFont="1" applyFill="1" applyBorder="1" applyAlignment="1">
      <alignment vertical="center"/>
    </xf>
    <xf numFmtId="165" fontId="51" fillId="0" borderId="34" xfId="0" applyNumberFormat="1" applyFont="1" applyFill="1" applyBorder="1" applyAlignment="1">
      <alignment horizontal="center" wrapText="1"/>
    </xf>
    <xf numFmtId="2" fontId="51" fillId="0" borderId="33" xfId="0" applyNumberFormat="1" applyFont="1" applyFill="1" applyBorder="1" applyAlignment="1">
      <alignment horizontal="right" vertical="center"/>
    </xf>
    <xf numFmtId="2" fontId="51" fillId="0" borderId="41" xfId="0" applyNumberFormat="1" applyFont="1" applyFill="1" applyBorder="1" applyAlignment="1">
      <alignment horizontal="right" vertical="center"/>
    </xf>
    <xf numFmtId="165" fontId="51" fillId="0" borderId="38" xfId="0" applyNumberFormat="1" applyFont="1" applyFill="1" applyBorder="1" applyAlignment="1">
      <alignment horizontal="center" wrapText="1"/>
    </xf>
    <xf numFmtId="165" fontId="51" fillId="0" borderId="42" xfId="0" applyNumberFormat="1" applyFont="1" applyFill="1" applyBorder="1" applyAlignment="1">
      <alignment horizontal="center" wrapText="1"/>
    </xf>
    <xf numFmtId="0" fontId="34" fillId="0" borderId="34" xfId="0" applyFont="1" applyFill="1" applyBorder="1" applyAlignment="1">
      <alignment vertical="center"/>
    </xf>
    <xf numFmtId="0" fontId="51" fillId="0" borderId="41" xfId="0" applyFont="1" applyFill="1" applyBorder="1" applyAlignment="1">
      <alignment vertical="center"/>
    </xf>
    <xf numFmtId="2" fontId="51" fillId="0" borderId="39" xfId="0" applyNumberFormat="1" applyFont="1" applyFill="1" applyBorder="1" applyAlignment="1">
      <alignment horizontal="right" vertical="center"/>
    </xf>
    <xf numFmtId="2" fontId="51" fillId="0" borderId="40" xfId="0" applyNumberFormat="1" applyFont="1" applyFill="1" applyBorder="1" applyAlignment="1">
      <alignment horizontal="right" vertical="center"/>
    </xf>
    <xf numFmtId="165" fontId="51" fillId="7" borderId="43" xfId="0" applyNumberFormat="1" applyFont="1" applyFill="1" applyBorder="1" applyAlignment="1">
      <alignment horizontal="right" vertical="center"/>
    </xf>
    <xf numFmtId="165" fontId="51" fillId="7" borderId="44" xfId="0" applyNumberFormat="1" applyFont="1" applyFill="1" applyBorder="1" applyAlignment="1">
      <alignment horizontal="right" vertical="center"/>
    </xf>
    <xf numFmtId="165" fontId="51" fillId="0" borderId="33" xfId="0" applyNumberFormat="1" applyFont="1" applyFill="1" applyBorder="1" applyAlignment="1">
      <alignment horizontal="center" vertical="center"/>
    </xf>
    <xf numFmtId="2" fontId="51" fillId="8" borderId="34" xfId="0" applyNumberFormat="1" applyFont="1" applyFill="1" applyBorder="1" applyAlignment="1">
      <alignment horizontal="right" vertical="center"/>
    </xf>
    <xf numFmtId="0" fontId="51" fillId="8" borderId="34" xfId="0" applyFont="1" applyFill="1" applyBorder="1" applyAlignment="1">
      <alignment vertical="center"/>
    </xf>
    <xf numFmtId="165" fontId="51" fillId="0" borderId="34" xfId="0" applyNumberFormat="1" applyFont="1" applyFill="1" applyBorder="1" applyAlignment="1">
      <alignment horizontal="center" vertical="center"/>
    </xf>
    <xf numFmtId="0" fontId="51" fillId="8" borderId="33" xfId="0" applyFont="1" applyFill="1" applyBorder="1" applyAlignment="1">
      <alignment vertical="center"/>
    </xf>
    <xf numFmtId="0" fontId="34" fillId="0" borderId="34" xfId="0" applyFont="1" applyBorder="1" applyAlignment="1">
      <alignment vertical="center"/>
    </xf>
    <xf numFmtId="2" fontId="51" fillId="8" borderId="33" xfId="0" applyNumberFormat="1" applyFont="1" applyFill="1" applyBorder="1" applyAlignment="1">
      <alignment horizontal="right" vertical="center"/>
    </xf>
    <xf numFmtId="165" fontId="51" fillId="10" borderId="45" xfId="0" applyNumberFormat="1" applyFont="1" applyFill="1" applyBorder="1" applyAlignment="1">
      <alignment vertical="center"/>
    </xf>
    <xf numFmtId="165" fontId="51" fillId="10" borderId="46" xfId="0" applyNumberFormat="1" applyFont="1" applyFill="1" applyBorder="1" applyAlignment="1">
      <alignment vertical="center"/>
    </xf>
    <xf numFmtId="0" fontId="34" fillId="0" borderId="33" xfId="0" applyFont="1" applyBorder="1" applyAlignment="1">
      <alignment vertical="center"/>
    </xf>
    <xf numFmtId="165" fontId="51" fillId="0" borderId="33" xfId="0" applyNumberFormat="1" applyFont="1" applyBorder="1" applyAlignment="1">
      <alignment horizontal="center" wrapText="1"/>
    </xf>
    <xf numFmtId="165" fontId="51" fillId="0" borderId="34" xfId="0" applyNumberFormat="1" applyFont="1" applyBorder="1" applyAlignment="1">
      <alignment horizontal="center" wrapText="1"/>
    </xf>
    <xf numFmtId="165" fontId="51" fillId="0" borderId="47" xfId="0" applyNumberFormat="1" applyFont="1" applyBorder="1" applyAlignment="1">
      <alignment horizontal="center" vertical="center"/>
    </xf>
    <xf numFmtId="165" fontId="51" fillId="0" borderId="48" xfId="0" applyNumberFormat="1" applyFont="1" applyBorder="1" applyAlignment="1">
      <alignment horizontal="center" vertical="center"/>
    </xf>
    <xf numFmtId="0" fontId="51" fillId="8" borderId="38" xfId="0" applyFont="1" applyFill="1" applyBorder="1" applyAlignment="1">
      <alignment vertical="center"/>
    </xf>
    <xf numFmtId="0" fontId="51" fillId="8" borderId="40" xfId="0" applyFont="1" applyFill="1" applyBorder="1" applyAlignment="1">
      <alignment vertical="center"/>
    </xf>
    <xf numFmtId="165" fontId="51" fillId="0" borderId="31" xfId="0" applyNumberFormat="1" applyFont="1" applyFill="1" applyBorder="1" applyAlignment="1">
      <alignment horizontal="center" wrapText="1"/>
    </xf>
    <xf numFmtId="165" fontId="51" fillId="0" borderId="33" xfId="0" applyNumberFormat="1" applyFont="1" applyFill="1" applyBorder="1" applyAlignment="1">
      <alignment horizontal="center" wrapText="1"/>
    </xf>
    <xf numFmtId="0" fontId="34" fillId="0" borderId="40" xfId="0" applyFont="1" applyBorder="1" applyAlignment="1">
      <alignment vertical="center"/>
    </xf>
    <xf numFmtId="0" fontId="34" fillId="0" borderId="36" xfId="0" applyFont="1" applyFill="1" applyBorder="1" applyAlignment="1">
      <alignment vertical="center"/>
    </xf>
    <xf numFmtId="0" fontId="34" fillId="0" borderId="38" xfId="0" applyFont="1" applyBorder="1" applyAlignment="1">
      <alignment vertical="center"/>
    </xf>
    <xf numFmtId="0" fontId="51" fillId="8" borderId="41" xfId="0" applyFont="1" applyFill="1" applyBorder="1" applyAlignment="1">
      <alignment vertical="center"/>
    </xf>
    <xf numFmtId="0" fontId="51" fillId="8" borderId="39" xfId="0" applyFont="1" applyFill="1" applyBorder="1" applyAlignment="1">
      <alignment vertical="center"/>
    </xf>
    <xf numFmtId="0" fontId="34" fillId="0" borderId="31" xfId="0" applyFont="1" applyBorder="1" applyAlignment="1">
      <alignment vertical="center"/>
    </xf>
    <xf numFmtId="2" fontId="51" fillId="8" borderId="40" xfId="0" applyNumberFormat="1" applyFont="1" applyFill="1" applyBorder="1" applyAlignment="1">
      <alignment horizontal="right" vertical="center"/>
    </xf>
    <xf numFmtId="0" fontId="34" fillId="0" borderId="41" xfId="0" applyFont="1" applyBorder="1" applyAlignment="1">
      <alignment vertical="center"/>
    </xf>
    <xf numFmtId="165" fontId="51" fillId="0" borderId="49" xfId="0" applyNumberFormat="1" applyFont="1" applyBorder="1" applyAlignment="1">
      <alignment horizontal="center" vertical="center"/>
    </xf>
    <xf numFmtId="2" fontId="51" fillId="8" borderId="39" xfId="0" applyNumberFormat="1" applyFont="1" applyFill="1" applyBorder="1" applyAlignment="1">
      <alignment horizontal="right" vertical="center"/>
    </xf>
    <xf numFmtId="0" fontId="73" fillId="0" borderId="50" xfId="0" applyFont="1" applyFill="1" applyBorder="1" applyAlignment="1">
      <alignment horizontal="center" wrapText="1"/>
    </xf>
    <xf numFmtId="0" fontId="73" fillId="0" borderId="26" xfId="0" applyFont="1" applyFill="1" applyBorder="1" applyAlignment="1">
      <alignment horizontal="center" wrapText="1"/>
    </xf>
    <xf numFmtId="0" fontId="73" fillId="0" borderId="51" xfId="0" applyFont="1" applyFill="1" applyBorder="1" applyAlignment="1">
      <alignment horizontal="center" wrapText="1"/>
    </xf>
    <xf numFmtId="2" fontId="51" fillId="8" borderId="38" xfId="0" applyNumberFormat="1" applyFont="1" applyFill="1" applyBorder="1" applyAlignment="1">
      <alignment horizontal="right" vertical="center"/>
    </xf>
    <xf numFmtId="1" fontId="35" fillId="0" borderId="1" xfId="0" applyNumberFormat="1" applyFont="1" applyBorder="1" applyAlignment="1">
      <alignment horizontal="center" vertical="center"/>
    </xf>
    <xf numFmtId="0" fontId="34" fillId="0" borderId="1" xfId="0" applyFont="1" applyFill="1" applyBorder="1" applyAlignment="1">
      <alignment horizontal="center"/>
    </xf>
    <xf numFmtId="1" fontId="34" fillId="0" borderId="1" xfId="0" applyNumberFormat="1" applyFont="1" applyFill="1" applyBorder="1" applyAlignment="1">
      <alignment horizontal="center"/>
    </xf>
    <xf numFmtId="16" fontId="34" fillId="0" borderId="1" xfId="0" applyNumberFormat="1" applyFont="1" applyFill="1" applyBorder="1" applyAlignment="1">
      <alignment horizontal="center"/>
    </xf>
    <xf numFmtId="0" fontId="29" fillId="8" borderId="0" xfId="0" applyFont="1" applyFill="1" applyBorder="1" applyAlignment="1">
      <alignment horizontal="left" vertical="center" wrapText="1"/>
    </xf>
    <xf numFmtId="0" fontId="0" fillId="0" borderId="0" xfId="0" applyAlignment="1">
      <alignment vertical="center" wrapText="1"/>
    </xf>
    <xf numFmtId="0" fontId="63" fillId="0" borderId="6" xfId="0" applyFont="1" applyFill="1" applyBorder="1" applyAlignment="1">
      <alignment horizontal="center"/>
    </xf>
    <xf numFmtId="0" fontId="64" fillId="0" borderId="6" xfId="0" applyFont="1" applyBorder="1" applyAlignment="1">
      <alignment horizontal="center"/>
    </xf>
    <xf numFmtId="0" fontId="61" fillId="0" borderId="8" xfId="0" applyFont="1" applyBorder="1" applyAlignment="1">
      <alignment horizontal="center" wrapText="1"/>
    </xf>
    <xf numFmtId="0" fontId="60" fillId="0" borderId="16" xfId="0" applyFont="1" applyBorder="1" applyAlignment="1">
      <alignment horizontal="center" wrapText="1"/>
    </xf>
    <xf numFmtId="0" fontId="61" fillId="0" borderId="15" xfId="0" applyFont="1" applyBorder="1" applyAlignment="1">
      <alignment horizontal="left" wrapText="1"/>
    </xf>
    <xf numFmtId="0" fontId="60" fillId="0" borderId="0" xfId="0" applyFont="1" applyAlignment="1">
      <alignment horizontal="left" wrapText="1"/>
    </xf>
    <xf numFmtId="0" fontId="19" fillId="0" borderId="0" xfId="0" applyFont="1" applyAlignment="1">
      <alignment horizontal="left" wrapText="1"/>
    </xf>
    <xf numFmtId="0" fontId="51" fillId="0" borderId="0" xfId="0" applyFont="1" applyBorder="1" applyAlignment="1">
      <alignment horizontal="center" vertical="center" textRotation="90" wrapText="1"/>
    </xf>
    <xf numFmtId="0" fontId="52" fillId="0" borderId="12" xfId="0" applyFont="1" applyBorder="1" applyAlignment="1">
      <alignment horizontal="center" vertical="center" textRotation="90" wrapText="1"/>
    </xf>
    <xf numFmtId="0" fontId="52" fillId="0" borderId="0" xfId="0" applyFont="1" applyAlignment="1">
      <alignment horizontal="center" vertical="center" textRotation="90" wrapText="1"/>
    </xf>
    <xf numFmtId="0" fontId="39" fillId="0" borderId="0" xfId="0" applyFont="1" applyAlignment="1">
      <alignment horizontal="center" vertical="center" textRotation="90" wrapText="1"/>
    </xf>
    <xf numFmtId="0" fontId="42" fillId="8" borderId="0" xfId="0" applyFont="1" applyFill="1" applyAlignment="1">
      <alignment horizontal="left" vertical="center" wrapText="1"/>
    </xf>
    <xf numFmtId="0" fontId="20" fillId="8" borderId="0" xfId="0" applyFont="1" applyFill="1" applyBorder="1" applyAlignment="1">
      <alignment vertical="center" wrapText="1"/>
    </xf>
    <xf numFmtId="0" fontId="0" fillId="8" borderId="0" xfId="0" applyFill="1" applyAlignment="1">
      <alignment vertical="center" wrapText="1"/>
    </xf>
    <xf numFmtId="0" fontId="30" fillId="8" borderId="0" xfId="0" applyFont="1" applyFill="1" applyBorder="1" applyAlignment="1">
      <alignment horizontal="left" vertical="center" wrapText="1"/>
    </xf>
    <xf numFmtId="0" fontId="0" fillId="8" borderId="0" xfId="0" applyFill="1" applyAlignment="1">
      <alignment horizontal="left" vertical="center" wrapText="1"/>
    </xf>
    <xf numFmtId="0" fontId="20" fillId="9" borderId="1" xfId="0" applyFont="1" applyFill="1" applyBorder="1" applyAlignment="1"/>
    <xf numFmtId="0" fontId="0" fillId="9" borderId="1" xfId="0" applyFill="1" applyBorder="1" applyAlignment="1"/>
    <xf numFmtId="0" fontId="20" fillId="9" borderId="4" xfId="0" applyFont="1" applyFill="1" applyBorder="1" applyAlignment="1"/>
    <xf numFmtId="0" fontId="0" fillId="9" borderId="4" xfId="0" applyFill="1" applyBorder="1" applyAlignment="1"/>
    <xf numFmtId="0" fontId="29" fillId="8" borderId="0" xfId="0" applyFont="1" applyFill="1" applyBorder="1" applyAlignment="1">
      <alignment horizontal="center" vertical="center" wrapText="1"/>
    </xf>
    <xf numFmtId="0" fontId="0" fillId="0" borderId="0" xfId="0" applyAlignment="1">
      <alignment horizontal="center" vertical="center"/>
    </xf>
    <xf numFmtId="1" fontId="20" fillId="10" borderId="2" xfId="0" applyNumberFormat="1" applyFont="1" applyFill="1" applyBorder="1" applyAlignment="1" applyProtection="1">
      <alignment horizontal="right" vertical="center"/>
    </xf>
    <xf numFmtId="0" fontId="0" fillId="0" borderId="7" xfId="0" applyBorder="1" applyAlignment="1">
      <alignment horizontal="right" vertical="center"/>
    </xf>
    <xf numFmtId="0" fontId="32" fillId="10" borderId="2" xfId="0" applyFont="1" applyFill="1" applyBorder="1" applyAlignment="1" applyProtection="1">
      <alignment horizontal="right" vertical="center"/>
    </xf>
    <xf numFmtId="0" fontId="35" fillId="7" borderId="10" xfId="0" applyFont="1" applyFill="1" applyBorder="1" applyAlignment="1">
      <alignment horizontal="center" vertical="center" textRotation="90"/>
    </xf>
    <xf numFmtId="0" fontId="19" fillId="7" borderId="10" xfId="0" applyFont="1" applyFill="1" applyBorder="1" applyAlignment="1">
      <alignment horizontal="center" vertical="center" textRotation="90"/>
    </xf>
    <xf numFmtId="0" fontId="19" fillId="7" borderId="4" xfId="0" applyFont="1" applyFill="1" applyBorder="1" applyAlignment="1">
      <alignment horizontal="center" vertical="center" textRotation="90"/>
    </xf>
    <xf numFmtId="0" fontId="26" fillId="7" borderId="10" xfId="0" applyFont="1" applyFill="1" applyBorder="1" applyAlignment="1">
      <alignment horizontal="left" textRotation="90" wrapText="1"/>
    </xf>
    <xf numFmtId="0" fontId="26" fillId="0" borderId="10" xfId="0" applyFont="1" applyBorder="1" applyAlignment="1">
      <alignment horizontal="left" textRotation="90" wrapText="1"/>
    </xf>
    <xf numFmtId="0" fontId="26" fillId="0" borderId="4" xfId="0" applyFont="1" applyBorder="1" applyAlignment="1">
      <alignment horizontal="left" textRotation="90" wrapText="1"/>
    </xf>
    <xf numFmtId="0" fontId="35" fillId="10" borderId="15" xfId="0" applyFont="1" applyFill="1" applyBorder="1" applyAlignment="1">
      <alignment horizontal="center" vertical="center" textRotation="90"/>
    </xf>
    <xf numFmtId="0" fontId="19" fillId="10" borderId="15" xfId="0" applyFont="1" applyFill="1" applyBorder="1" applyAlignment="1">
      <alignment horizontal="center" vertical="center" textRotation="90"/>
    </xf>
    <xf numFmtId="0" fontId="19" fillId="10" borderId="13" xfId="0" applyFont="1" applyFill="1" applyBorder="1" applyAlignment="1">
      <alignment horizontal="center" vertical="center" textRotation="90"/>
    </xf>
    <xf numFmtId="0" fontId="51" fillId="10" borderId="10" xfId="0" applyFont="1" applyFill="1" applyBorder="1" applyAlignment="1">
      <alignment horizontal="left" textRotation="90" wrapText="1"/>
    </xf>
    <xf numFmtId="0" fontId="52" fillId="0" borderId="10" xfId="0" applyFont="1" applyBorder="1" applyAlignment="1">
      <alignment horizontal="left" textRotation="90" wrapText="1"/>
    </xf>
    <xf numFmtId="0" fontId="52" fillId="0" borderId="4" xfId="0" applyFont="1" applyBorder="1" applyAlignment="1">
      <alignment horizontal="left" textRotation="90" wrapText="1"/>
    </xf>
    <xf numFmtId="0" fontId="26" fillId="0" borderId="0" xfId="0" applyFont="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vertical="center" wrapText="1"/>
    </xf>
    <xf numFmtId="0" fontId="0" fillId="0" borderId="5" xfId="0" applyBorder="1" applyAlignment="1">
      <alignment horizontal="center" wrapText="1"/>
    </xf>
    <xf numFmtId="0" fontId="35" fillId="15" borderId="11" xfId="0" applyFont="1" applyFill="1" applyBorder="1" applyAlignment="1">
      <alignment horizontal="center" vertical="center" textRotation="90" wrapText="1"/>
    </xf>
    <xf numFmtId="0" fontId="35" fillId="15" borderId="12" xfId="0" applyFont="1" applyFill="1" applyBorder="1" applyAlignment="1">
      <alignment horizontal="center" vertical="center" textRotation="90" wrapText="1"/>
    </xf>
    <xf numFmtId="0" fontId="35" fillId="15" borderId="21" xfId="0" applyFont="1" applyFill="1" applyBorder="1" applyAlignment="1">
      <alignment horizontal="center" vertical="center" textRotation="90" wrapText="1"/>
    </xf>
    <xf numFmtId="0" fontId="26" fillId="15" borderId="3" xfId="0" applyFont="1" applyFill="1" applyBorder="1" applyAlignment="1">
      <alignment horizontal="left" textRotation="90" wrapText="1"/>
    </xf>
    <xf numFmtId="0" fontId="55" fillId="0" borderId="10" xfId="0" applyFont="1" applyBorder="1" applyAlignment="1">
      <alignment horizontal="left" textRotation="90" wrapText="1"/>
    </xf>
    <xf numFmtId="0" fontId="0" fillId="0" borderId="10" xfId="0" applyBorder="1" applyAlignment="1">
      <alignment horizontal="left" textRotation="90" wrapText="1"/>
    </xf>
    <xf numFmtId="0" fontId="0" fillId="0" borderId="25" xfId="0" applyBorder="1" applyAlignment="1">
      <alignment horizontal="left" textRotation="90" wrapText="1"/>
    </xf>
    <xf numFmtId="0" fontId="54" fillId="16" borderId="3" xfId="0" applyFont="1" applyFill="1" applyBorder="1" applyAlignment="1">
      <alignment horizontal="center" vertical="center" textRotation="90"/>
    </xf>
    <xf numFmtId="0" fontId="55" fillId="16" borderId="10" xfId="0" applyFont="1" applyFill="1" applyBorder="1" applyAlignment="1">
      <alignment horizontal="center" vertical="center" textRotation="90"/>
    </xf>
    <xf numFmtId="0" fontId="55" fillId="16" borderId="25" xfId="0" applyFont="1" applyFill="1" applyBorder="1" applyAlignment="1">
      <alignment horizontal="center" vertical="center" textRotation="90"/>
    </xf>
    <xf numFmtId="0" fontId="54" fillId="17" borderId="10" xfId="0" applyFont="1" applyFill="1" applyBorder="1" applyAlignment="1">
      <alignment horizontal="center" vertical="center" textRotation="90"/>
    </xf>
    <xf numFmtId="0" fontId="55" fillId="17" borderId="10" xfId="0" applyFont="1" applyFill="1" applyBorder="1" applyAlignment="1">
      <alignment horizontal="center" vertical="center" textRotation="90"/>
    </xf>
    <xf numFmtId="0" fontId="55" fillId="17" borderId="25" xfId="0" applyFont="1" applyFill="1" applyBorder="1" applyAlignment="1">
      <alignment horizontal="center" vertical="center" textRotation="90"/>
    </xf>
    <xf numFmtId="0" fontId="54" fillId="18" borderId="10" xfId="0" applyFont="1" applyFill="1" applyBorder="1" applyAlignment="1">
      <alignment horizontal="center" vertical="center" textRotation="90"/>
    </xf>
    <xf numFmtId="0" fontId="55" fillId="18" borderId="10" xfId="0" applyFont="1" applyFill="1" applyBorder="1" applyAlignment="1">
      <alignment horizontal="center" vertical="center" textRotation="90"/>
    </xf>
    <xf numFmtId="0" fontId="55" fillId="18" borderId="25" xfId="0" applyFont="1" applyFill="1" applyBorder="1" applyAlignment="1">
      <alignment horizontal="center" vertical="center" textRotation="90"/>
    </xf>
    <xf numFmtId="0" fontId="54" fillId="19" borderId="10" xfId="0" applyFont="1" applyFill="1" applyBorder="1" applyAlignment="1">
      <alignment horizontal="center" vertical="center" textRotation="90"/>
    </xf>
    <xf numFmtId="0" fontId="55" fillId="19" borderId="25" xfId="0" applyFont="1" applyFill="1" applyBorder="1" applyAlignment="1">
      <alignment horizontal="center" vertical="center" textRotation="90"/>
    </xf>
    <xf numFmtId="0" fontId="72" fillId="16" borderId="10" xfId="0" applyFont="1" applyFill="1" applyBorder="1" applyAlignment="1">
      <alignment horizontal="center" vertical="center" textRotation="90" wrapText="1"/>
    </xf>
    <xf numFmtId="0" fontId="72" fillId="17" borderId="10" xfId="0" applyFont="1" applyFill="1" applyBorder="1" applyAlignment="1">
      <alignment horizontal="center" vertical="center" textRotation="90" wrapText="1"/>
    </xf>
    <xf numFmtId="0" fontId="72" fillId="19" borderId="10" xfId="0" applyFont="1" applyFill="1" applyBorder="1" applyAlignment="1">
      <alignment horizontal="center" vertical="center" textRotation="90" wrapText="1"/>
    </xf>
    <xf numFmtId="0" fontId="72" fillId="19" borderId="4" xfId="0" applyFont="1" applyFill="1" applyBorder="1" applyAlignment="1">
      <alignment horizontal="center" vertical="center" textRotation="90" wrapText="1"/>
    </xf>
    <xf numFmtId="0" fontId="72" fillId="20" borderId="10" xfId="0" applyFont="1" applyFill="1" applyBorder="1" applyAlignment="1">
      <alignment horizontal="center" vertical="center" textRotation="90" wrapText="1"/>
    </xf>
    <xf numFmtId="0" fontId="34" fillId="0" borderId="0" xfId="0" applyFont="1" applyBorder="1" applyAlignment="1">
      <alignment horizontal="center" vertical="center" textRotation="90"/>
    </xf>
    <xf numFmtId="0" fontId="0" fillId="0" borderId="0" xfId="0" applyAlignment="1">
      <alignment horizontal="center" textRotation="90"/>
    </xf>
    <xf numFmtId="0" fontId="25" fillId="0" borderId="0" xfId="0" applyFont="1" applyBorder="1" applyAlignment="1">
      <alignment horizontal="center" textRotation="90" wrapText="1"/>
    </xf>
    <xf numFmtId="0" fontId="19" fillId="0" borderId="0" xfId="0" applyFont="1" applyBorder="1" applyAlignment="1">
      <alignment horizontal="center" textRotation="90" wrapText="1"/>
    </xf>
    <xf numFmtId="0" fontId="19" fillId="0" borderId="0" xfId="0" applyFont="1" applyAlignment="1">
      <alignment horizontal="center" textRotation="90" wrapText="1"/>
    </xf>
    <xf numFmtId="0" fontId="31" fillId="0" borderId="3" xfId="0" applyFont="1" applyBorder="1" applyAlignment="1">
      <alignment horizontal="center" vertical="center"/>
    </xf>
    <xf numFmtId="0" fontId="0" fillId="0" borderId="4" xfId="0" applyBorder="1" applyAlignment="1">
      <alignment horizontal="center" vertical="center"/>
    </xf>
    <xf numFmtId="0" fontId="59" fillId="0" borderId="3" xfId="0" applyFont="1" applyBorder="1" applyAlignment="1">
      <alignment horizontal="center" textRotation="90" wrapText="1"/>
    </xf>
    <xf numFmtId="0" fontId="52" fillId="0" borderId="4" xfId="0" applyFont="1" applyBorder="1" applyAlignment="1">
      <alignment horizontal="center" textRotation="90" wrapText="1"/>
    </xf>
    <xf numFmtId="0" fontId="59" fillId="3" borderId="15" xfId="0" applyFont="1" applyFill="1" applyBorder="1" applyAlignment="1">
      <alignment horizontal="center" textRotation="90" wrapText="1"/>
    </xf>
    <xf numFmtId="0" fontId="52" fillId="3" borderId="15" xfId="0" applyFont="1" applyFill="1" applyBorder="1" applyAlignment="1">
      <alignment horizontal="center" textRotation="90" wrapText="1"/>
    </xf>
    <xf numFmtId="0" fontId="61" fillId="0" borderId="29" xfId="0" applyFont="1" applyBorder="1" applyAlignment="1">
      <alignment horizontal="center" wrapText="1"/>
    </xf>
    <xf numFmtId="0" fontId="60" fillId="0" borderId="24" xfId="0" applyFont="1" applyBorder="1" applyAlignment="1">
      <alignment horizontal="center" wrapText="1"/>
    </xf>
    <xf numFmtId="0" fontId="60" fillId="0" borderId="30" xfId="0" applyFont="1" applyBorder="1" applyAlignment="1">
      <alignment horizontal="center" wrapText="1"/>
    </xf>
    <xf numFmtId="0" fontId="61" fillId="0" borderId="16" xfId="0" applyFont="1" applyBorder="1" applyAlignment="1">
      <alignment horizontal="center" wrapText="1"/>
    </xf>
    <xf numFmtId="0" fontId="29" fillId="8" borderId="0" xfId="0" applyFont="1" applyFill="1" applyBorder="1" applyAlignment="1">
      <alignment horizontal="left" wrapText="1"/>
    </xf>
    <xf numFmtId="0" fontId="0" fillId="0" borderId="0" xfId="0" applyBorder="1" applyAlignment="1">
      <alignment horizontal="left" wrapText="1"/>
    </xf>
    <xf numFmtId="0" fontId="59" fillId="0" borderId="15" xfId="0" applyFont="1" applyBorder="1" applyAlignment="1">
      <alignment horizontal="center" wrapText="1"/>
    </xf>
    <xf numFmtId="0" fontId="52" fillId="0" borderId="0" xfId="0" applyFont="1" applyAlignment="1">
      <alignment horizontal="center" wrapText="1"/>
    </xf>
    <xf numFmtId="0" fontId="31" fillId="0" borderId="10" xfId="0" applyFont="1" applyBorder="1" applyAlignment="1">
      <alignment horizontal="center" vertical="center"/>
    </xf>
    <xf numFmtId="0" fontId="59" fillId="0" borderId="10" xfId="0" applyFont="1" applyBorder="1" applyAlignment="1">
      <alignment horizontal="center" textRotation="90" wrapText="1"/>
    </xf>
    <xf numFmtId="0" fontId="59" fillId="3" borderId="10" xfId="0" applyFont="1" applyFill="1" applyBorder="1" applyAlignment="1">
      <alignment horizontal="center" textRotation="90" wrapText="1"/>
    </xf>
    <xf numFmtId="0" fontId="52" fillId="3" borderId="10" xfId="0" applyFont="1" applyFill="1" applyBorder="1" applyAlignment="1">
      <alignment horizontal="center" textRotation="90" wrapText="1"/>
    </xf>
    <xf numFmtId="0" fontId="4" fillId="0" borderId="3" xfId="0" applyFont="1" applyBorder="1" applyAlignment="1">
      <alignment horizontal="lef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4" xfId="0" applyFont="1" applyBorder="1" applyAlignment="1">
      <alignment horizontal="left" vertical="center" wrapText="1"/>
    </xf>
    <xf numFmtId="0" fontId="35" fillId="15" borderId="3" xfId="0" applyFont="1" applyFill="1" applyBorder="1" applyAlignment="1">
      <alignment horizontal="center" vertical="center" textRotation="90" wrapText="1"/>
    </xf>
    <xf numFmtId="0" fontId="35" fillId="15" borderId="10" xfId="0" applyFont="1" applyFill="1" applyBorder="1" applyAlignment="1">
      <alignment horizontal="center" vertical="center" textRotation="90" wrapText="1"/>
    </xf>
    <xf numFmtId="0" fontId="35" fillId="15" borderId="25" xfId="0" applyFont="1" applyFill="1" applyBorder="1" applyAlignment="1">
      <alignment horizontal="center" vertical="center" textRotation="90" wrapText="1"/>
    </xf>
  </cellXfs>
  <cellStyles count="1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3">
    <dxf>
      <font>
        <color theme="0" tint="-0.499984740745262"/>
      </font>
      <fill>
        <patternFill>
          <bgColor theme="1" tint="0.499984740745262"/>
        </patternFill>
      </fill>
    </dxf>
    <dxf>
      <font>
        <color theme="0" tint="-0.499984740745262"/>
      </font>
      <fill>
        <patternFill>
          <bgColor theme="1" tint="0.499984740745262"/>
        </patternFill>
      </fill>
    </dxf>
    <dxf>
      <font>
        <color theme="0" tint="-0.499984740745262"/>
      </font>
      <fill>
        <patternFill>
          <bgColor theme="1" tint="0.499984740745262"/>
        </patternFill>
      </fill>
    </dxf>
  </dxfs>
  <tableStyles count="0" defaultTableStyle="TableStyleMedium9" defaultPivotStyle="PivotStyleLight16"/>
  <colors>
    <mruColors>
      <color rgb="FFFFFFCC"/>
      <color rgb="FF66FF66"/>
      <color rgb="FFFFCCFF"/>
      <color rgb="FFCCFFCC"/>
      <color rgb="FFCC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tabSelected="1" view="pageLayout" topLeftCell="A22" zoomScale="150" workbookViewId="0">
      <selection activeCell="E68" sqref="A1:E68"/>
    </sheetView>
  </sheetViews>
  <sheetFormatPr baseColWidth="10" defaultColWidth="9.1640625" defaultRowHeight="12" x14ac:dyDescent="0"/>
  <cols>
    <col min="1" max="1" width="2.1640625" style="49" customWidth="1"/>
    <col min="2" max="2" width="8.6640625" style="49" customWidth="1"/>
    <col min="3" max="3" width="2" style="49" customWidth="1"/>
    <col min="4" max="4" width="24" style="24" customWidth="1"/>
    <col min="5" max="5" width="3.33203125" style="29" customWidth="1"/>
    <col min="6" max="6" width="3.33203125" style="35" customWidth="1"/>
    <col min="7" max="21" width="3.33203125" style="24" customWidth="1"/>
    <col min="22" max="22" width="2" style="54" customWidth="1"/>
    <col min="23" max="16384" width="9.1640625" style="24"/>
  </cols>
  <sheetData>
    <row r="1" spans="1:22" ht="9" customHeight="1" thickBot="1">
      <c r="A1" s="401" t="s">
        <v>157</v>
      </c>
      <c r="B1" s="402"/>
      <c r="C1" s="430" t="s">
        <v>144</v>
      </c>
      <c r="D1" s="433" t="s">
        <v>4</v>
      </c>
      <c r="E1" s="435" t="s">
        <v>3</v>
      </c>
      <c r="F1" s="437" t="s">
        <v>149</v>
      </c>
      <c r="G1" s="439" t="s">
        <v>158</v>
      </c>
      <c r="H1" s="440"/>
      <c r="I1" s="441"/>
      <c r="J1" s="439" t="s">
        <v>159</v>
      </c>
      <c r="K1" s="440"/>
      <c r="L1" s="441"/>
      <c r="M1" s="439" t="s">
        <v>160</v>
      </c>
      <c r="N1" s="440"/>
      <c r="O1" s="441"/>
      <c r="P1" s="439" t="s">
        <v>161</v>
      </c>
      <c r="Q1" s="440"/>
      <c r="R1" s="441"/>
      <c r="S1" s="442" t="s">
        <v>162</v>
      </c>
      <c r="T1" s="367"/>
      <c r="U1" s="367"/>
      <c r="V1" s="428" t="s">
        <v>45</v>
      </c>
    </row>
    <row r="2" spans="1:22" ht="28" customHeight="1">
      <c r="A2" s="403"/>
      <c r="B2" s="402"/>
      <c r="C2" s="431"/>
      <c r="D2" s="434"/>
      <c r="E2" s="436"/>
      <c r="F2" s="438"/>
      <c r="G2" s="303" t="s">
        <v>202</v>
      </c>
      <c r="H2" s="292" t="s">
        <v>203</v>
      </c>
      <c r="I2" s="304" t="s">
        <v>204</v>
      </c>
      <c r="J2" s="303" t="s">
        <v>205</v>
      </c>
      <c r="K2" s="292" t="s">
        <v>206</v>
      </c>
      <c r="L2" s="304" t="s">
        <v>207</v>
      </c>
      <c r="M2" s="303" t="s">
        <v>208</v>
      </c>
      <c r="N2" s="292" t="s">
        <v>209</v>
      </c>
      <c r="O2" s="304" t="s">
        <v>210</v>
      </c>
      <c r="P2" s="303" t="s">
        <v>211</v>
      </c>
      <c r="Q2" s="292" t="s">
        <v>212</v>
      </c>
      <c r="R2" s="304" t="s">
        <v>213</v>
      </c>
      <c r="S2" s="354" t="s">
        <v>214</v>
      </c>
      <c r="T2" s="355" t="s">
        <v>215</v>
      </c>
      <c r="U2" s="356" t="s">
        <v>216</v>
      </c>
      <c r="V2" s="429"/>
    </row>
    <row r="3" spans="1:22" s="33" customFormat="1" ht="12" customHeight="1">
      <c r="A3" s="404"/>
      <c r="B3" s="404"/>
      <c r="C3" s="432"/>
      <c r="D3" s="204" t="s">
        <v>166</v>
      </c>
      <c r="E3" s="209">
        <f>SUM(E4:E16)</f>
        <v>29</v>
      </c>
      <c r="F3" s="293"/>
      <c r="G3" s="305">
        <f>SUM(G4:G16)</f>
        <v>0</v>
      </c>
      <c r="H3" s="209">
        <f t="shared" ref="H3:U3" si="0">SUM(H4:H16)</f>
        <v>0</v>
      </c>
      <c r="I3" s="306">
        <f t="shared" si="0"/>
        <v>0</v>
      </c>
      <c r="J3" s="305">
        <f t="shared" si="0"/>
        <v>0</v>
      </c>
      <c r="K3" s="209">
        <f>SUM(K4:K16)</f>
        <v>0</v>
      </c>
      <c r="L3" s="306">
        <f t="shared" si="0"/>
        <v>0</v>
      </c>
      <c r="M3" s="305">
        <f>SUM(M4:M16)</f>
        <v>0</v>
      </c>
      <c r="N3" s="209">
        <f t="shared" si="0"/>
        <v>0</v>
      </c>
      <c r="O3" s="306">
        <f t="shared" si="0"/>
        <v>0</v>
      </c>
      <c r="P3" s="305">
        <f t="shared" si="0"/>
        <v>0</v>
      </c>
      <c r="Q3" s="209">
        <f t="shared" si="0"/>
        <v>0</v>
      </c>
      <c r="R3" s="306">
        <f t="shared" si="0"/>
        <v>0</v>
      </c>
      <c r="S3" s="305">
        <f t="shared" si="0"/>
        <v>0</v>
      </c>
      <c r="T3" s="209">
        <f t="shared" si="0"/>
        <v>0</v>
      </c>
      <c r="U3" s="306">
        <f t="shared" si="0"/>
        <v>0</v>
      </c>
      <c r="V3" s="429"/>
    </row>
    <row r="4" spans="1:22" s="33" customFormat="1" ht="10.25" customHeight="1">
      <c r="A4" s="455" t="s">
        <v>154</v>
      </c>
      <c r="B4" s="408" t="s">
        <v>153</v>
      </c>
      <c r="C4" s="412">
        <v>1</v>
      </c>
      <c r="D4" s="134" t="s">
        <v>84</v>
      </c>
      <c r="E4" s="161">
        <v>4</v>
      </c>
      <c r="F4" s="294"/>
      <c r="G4" s="307"/>
      <c r="H4" s="220"/>
      <c r="I4" s="308"/>
      <c r="J4" s="314"/>
      <c r="K4" s="221"/>
      <c r="L4" s="328"/>
      <c r="M4" s="330"/>
      <c r="N4" s="112"/>
      <c r="O4" s="328"/>
      <c r="P4" s="330"/>
      <c r="Q4" s="112"/>
      <c r="R4" s="328"/>
      <c r="S4" s="330"/>
      <c r="T4" s="112"/>
      <c r="U4" s="328"/>
      <c r="V4" s="429"/>
    </row>
    <row r="5" spans="1:22" s="33" customFormat="1" ht="10">
      <c r="A5" s="456"/>
      <c r="B5" s="409"/>
      <c r="C5" s="413"/>
      <c r="D5" s="135" t="s">
        <v>85</v>
      </c>
      <c r="E5" s="162">
        <v>3</v>
      </c>
      <c r="F5" s="295"/>
      <c r="G5" s="309"/>
      <c r="H5" s="220"/>
      <c r="I5" s="308"/>
      <c r="J5" s="314"/>
      <c r="K5" s="221"/>
      <c r="L5" s="328"/>
      <c r="M5" s="330"/>
      <c r="N5" s="112"/>
      <c r="O5" s="328"/>
      <c r="P5" s="330"/>
      <c r="Q5" s="112"/>
      <c r="R5" s="328"/>
      <c r="S5" s="330"/>
      <c r="T5" s="112"/>
      <c r="U5" s="328"/>
      <c r="V5" s="429"/>
    </row>
    <row r="6" spans="1:22" s="33" customFormat="1" ht="11" thickBot="1">
      <c r="A6" s="456"/>
      <c r="B6" s="409"/>
      <c r="C6" s="414"/>
      <c r="D6" s="136" t="s">
        <v>86</v>
      </c>
      <c r="E6" s="163">
        <v>1</v>
      </c>
      <c r="F6" s="296"/>
      <c r="G6" s="310"/>
      <c r="H6" s="288"/>
      <c r="I6" s="311"/>
      <c r="J6" s="321"/>
      <c r="K6" s="288"/>
      <c r="L6" s="340"/>
      <c r="M6" s="347"/>
      <c r="N6" s="124"/>
      <c r="O6" s="340"/>
      <c r="P6" s="347"/>
      <c r="Q6" s="124"/>
      <c r="R6" s="340"/>
      <c r="S6" s="347"/>
      <c r="T6" s="124"/>
      <c r="U6" s="357"/>
      <c r="V6" s="429"/>
    </row>
    <row r="7" spans="1:22" s="33" customFormat="1" ht="10.25" customHeight="1">
      <c r="A7" s="456"/>
      <c r="B7" s="410"/>
      <c r="C7" s="415">
        <v>2</v>
      </c>
      <c r="D7" s="137" t="s">
        <v>87</v>
      </c>
      <c r="E7" s="164">
        <v>1</v>
      </c>
      <c r="F7" s="297"/>
      <c r="G7" s="312"/>
      <c r="H7" s="286"/>
      <c r="I7" s="313"/>
      <c r="J7" s="312"/>
      <c r="K7" s="289"/>
      <c r="L7" s="341"/>
      <c r="M7" s="348"/>
      <c r="N7" s="119"/>
      <c r="O7" s="341"/>
      <c r="P7" s="348"/>
      <c r="Q7" s="119"/>
      <c r="R7" s="341"/>
      <c r="S7" s="348"/>
      <c r="T7" s="119"/>
      <c r="U7" s="341"/>
      <c r="V7" s="429"/>
    </row>
    <row r="8" spans="1:22" s="33" customFormat="1" ht="10">
      <c r="A8" s="456"/>
      <c r="B8" s="410"/>
      <c r="C8" s="416"/>
      <c r="D8" s="137" t="s">
        <v>88</v>
      </c>
      <c r="E8" s="164">
        <v>1</v>
      </c>
      <c r="F8" s="295"/>
      <c r="G8" s="314"/>
      <c r="H8" s="286"/>
      <c r="I8" s="315"/>
      <c r="J8" s="314"/>
      <c r="K8" s="221"/>
      <c r="L8" s="328"/>
      <c r="M8" s="330"/>
      <c r="N8" s="112"/>
      <c r="O8" s="328"/>
      <c r="P8" s="330"/>
      <c r="Q8" s="112"/>
      <c r="R8" s="328"/>
      <c r="S8" s="330"/>
      <c r="T8" s="112"/>
      <c r="U8" s="328"/>
      <c r="V8" s="429"/>
    </row>
    <row r="9" spans="1:22" s="33" customFormat="1" ht="10">
      <c r="A9" s="456"/>
      <c r="B9" s="410"/>
      <c r="C9" s="416"/>
      <c r="D9" s="138" t="s">
        <v>89</v>
      </c>
      <c r="E9" s="164">
        <v>3</v>
      </c>
      <c r="F9" s="295"/>
      <c r="G9" s="316"/>
      <c r="H9" s="286"/>
      <c r="I9" s="315"/>
      <c r="J9" s="314"/>
      <c r="K9" s="221"/>
      <c r="L9" s="328"/>
      <c r="M9" s="330"/>
      <c r="N9" s="112"/>
      <c r="O9" s="328"/>
      <c r="P9" s="330"/>
      <c r="Q9" s="112"/>
      <c r="R9" s="328"/>
      <c r="S9" s="330"/>
      <c r="T9" s="112"/>
      <c r="U9" s="328"/>
      <c r="V9" s="429"/>
    </row>
    <row r="10" spans="1:22" s="33" customFormat="1" ht="11" thickBot="1">
      <c r="A10" s="456"/>
      <c r="B10" s="410"/>
      <c r="C10" s="417"/>
      <c r="D10" s="139" t="s">
        <v>90</v>
      </c>
      <c r="E10" s="165">
        <v>2</v>
      </c>
      <c r="F10" s="296"/>
      <c r="G10" s="317"/>
      <c r="H10" s="287"/>
      <c r="I10" s="318"/>
      <c r="J10" s="321"/>
      <c r="K10" s="288"/>
      <c r="L10" s="340"/>
      <c r="M10" s="347"/>
      <c r="N10" s="124"/>
      <c r="O10" s="340"/>
      <c r="P10" s="347"/>
      <c r="Q10" s="124"/>
      <c r="R10" s="340"/>
      <c r="S10" s="347"/>
      <c r="T10" s="123"/>
      <c r="U10" s="340"/>
      <c r="V10" s="429"/>
    </row>
    <row r="11" spans="1:22" s="33" customFormat="1" ht="10.25" customHeight="1">
      <c r="A11" s="456"/>
      <c r="B11" s="410"/>
      <c r="C11" s="418">
        <v>3</v>
      </c>
      <c r="D11" s="140" t="s">
        <v>91</v>
      </c>
      <c r="E11" s="166">
        <v>3</v>
      </c>
      <c r="F11" s="298"/>
      <c r="G11" s="312"/>
      <c r="H11" s="289"/>
      <c r="I11" s="319"/>
      <c r="J11" s="342"/>
      <c r="K11" s="160"/>
      <c r="L11" s="341"/>
      <c r="M11" s="348"/>
      <c r="N11" s="119"/>
      <c r="O11" s="341"/>
      <c r="P11" s="348"/>
      <c r="Q11" s="119"/>
      <c r="R11" s="341"/>
      <c r="S11" s="348"/>
      <c r="T11" s="118"/>
      <c r="U11" s="341"/>
      <c r="V11" s="429"/>
    </row>
    <row r="12" spans="1:22" s="33" customFormat="1" ht="10">
      <c r="A12" s="456"/>
      <c r="B12" s="410"/>
      <c r="C12" s="419"/>
      <c r="D12" s="140" t="s">
        <v>92</v>
      </c>
      <c r="E12" s="166">
        <v>3</v>
      </c>
      <c r="F12" s="295"/>
      <c r="G12" s="316"/>
      <c r="H12" s="221"/>
      <c r="I12" s="320"/>
      <c r="J12" s="343"/>
      <c r="K12" s="155"/>
      <c r="L12" s="328"/>
      <c r="M12" s="330"/>
      <c r="N12" s="112"/>
      <c r="O12" s="328"/>
      <c r="P12" s="330"/>
      <c r="Q12" s="112"/>
      <c r="R12" s="328"/>
      <c r="S12" s="330"/>
      <c r="T12" s="112"/>
      <c r="U12" s="328"/>
      <c r="V12" s="429"/>
    </row>
    <row r="13" spans="1:22" s="33" customFormat="1" ht="10">
      <c r="A13" s="456"/>
      <c r="B13" s="410"/>
      <c r="C13" s="419"/>
      <c r="D13" s="140" t="s">
        <v>155</v>
      </c>
      <c r="E13" s="166">
        <v>3</v>
      </c>
      <c r="F13" s="295"/>
      <c r="G13" s="314"/>
      <c r="H13" s="221"/>
      <c r="I13" s="315"/>
      <c r="J13" s="343"/>
      <c r="K13" s="155"/>
      <c r="L13" s="328"/>
      <c r="M13" s="330"/>
      <c r="N13" s="112"/>
      <c r="O13" s="328"/>
      <c r="P13" s="330"/>
      <c r="Q13" s="112"/>
      <c r="R13" s="328"/>
      <c r="S13" s="330"/>
      <c r="T13" s="112"/>
      <c r="U13" s="328"/>
      <c r="V13" s="429"/>
    </row>
    <row r="14" spans="1:22" s="33" customFormat="1" ht="12" customHeight="1" thickBot="1">
      <c r="A14" s="456"/>
      <c r="B14" s="410"/>
      <c r="C14" s="420"/>
      <c r="D14" s="141" t="s">
        <v>156</v>
      </c>
      <c r="E14" s="167">
        <v>1</v>
      </c>
      <c r="F14" s="296"/>
      <c r="G14" s="321"/>
      <c r="H14" s="288"/>
      <c r="I14" s="311"/>
      <c r="J14" s="310"/>
      <c r="K14" s="159"/>
      <c r="L14" s="340"/>
      <c r="M14" s="347"/>
      <c r="N14" s="124"/>
      <c r="O14" s="340"/>
      <c r="P14" s="347"/>
      <c r="Q14" s="124"/>
      <c r="R14" s="340"/>
      <c r="S14" s="347"/>
      <c r="T14" s="124"/>
      <c r="U14" s="340"/>
      <c r="V14" s="429"/>
    </row>
    <row r="15" spans="1:22" s="33" customFormat="1" ht="10.25" customHeight="1">
      <c r="A15" s="456"/>
      <c r="B15" s="410"/>
      <c r="C15" s="421">
        <v>4</v>
      </c>
      <c r="D15" s="142" t="s">
        <v>93</v>
      </c>
      <c r="E15" s="168">
        <v>3</v>
      </c>
      <c r="F15" s="298"/>
      <c r="G15" s="322"/>
      <c r="H15" s="289"/>
      <c r="I15" s="323"/>
      <c r="J15" s="322"/>
      <c r="K15" s="291"/>
      <c r="L15" s="344"/>
      <c r="M15" s="349"/>
      <c r="N15" s="118"/>
      <c r="O15" s="350"/>
      <c r="P15" s="353"/>
      <c r="Q15" s="118"/>
      <c r="R15" s="350"/>
      <c r="S15" s="348"/>
      <c r="T15" s="119"/>
      <c r="U15" s="341"/>
      <c r="V15" s="429"/>
    </row>
    <row r="16" spans="1:22" s="33" customFormat="1" ht="11" thickBot="1">
      <c r="A16" s="457"/>
      <c r="B16" s="411"/>
      <c r="C16" s="422"/>
      <c r="D16" s="143" t="s">
        <v>94</v>
      </c>
      <c r="E16" s="169">
        <v>1</v>
      </c>
      <c r="F16" s="299"/>
      <c r="G16" s="317"/>
      <c r="H16" s="290"/>
      <c r="I16" s="311"/>
      <c r="J16" s="345"/>
      <c r="K16" s="151"/>
      <c r="L16" s="346"/>
      <c r="M16" s="351"/>
      <c r="N16" s="124"/>
      <c r="O16" s="340"/>
      <c r="P16" s="347"/>
      <c r="Q16" s="124"/>
      <c r="R16" s="340"/>
      <c r="S16" s="347"/>
      <c r="T16" s="124"/>
      <c r="U16" s="340"/>
      <c r="V16" s="429"/>
    </row>
    <row r="17" spans="1:22" s="261" customFormat="1" ht="10">
      <c r="A17" s="256"/>
      <c r="B17" s="257"/>
      <c r="C17" s="258"/>
      <c r="D17" s="259" t="s">
        <v>95</v>
      </c>
      <c r="E17" s="202">
        <f>SUM(E18:E58)</f>
        <v>30</v>
      </c>
      <c r="F17" s="260"/>
      <c r="G17" s="324">
        <f>SUM(G18:G58)</f>
        <v>0</v>
      </c>
      <c r="H17" s="202">
        <f>SUM(H18:H58)</f>
        <v>0</v>
      </c>
      <c r="I17" s="325">
        <f t="shared" ref="I17:U17" si="1">SUM(I18:I58)</f>
        <v>0</v>
      </c>
      <c r="J17" s="324">
        <f t="shared" si="1"/>
        <v>0</v>
      </c>
      <c r="K17" s="202">
        <f t="shared" si="1"/>
        <v>0</v>
      </c>
      <c r="L17" s="325">
        <f t="shared" si="1"/>
        <v>0</v>
      </c>
      <c r="M17" s="324">
        <f t="shared" si="1"/>
        <v>0</v>
      </c>
      <c r="N17" s="202">
        <f t="shared" si="1"/>
        <v>0</v>
      </c>
      <c r="O17" s="325">
        <f t="shared" si="1"/>
        <v>0</v>
      </c>
      <c r="P17" s="324">
        <f t="shared" si="1"/>
        <v>0</v>
      </c>
      <c r="Q17" s="202">
        <f t="shared" si="1"/>
        <v>0</v>
      </c>
      <c r="R17" s="325">
        <f t="shared" si="1"/>
        <v>0</v>
      </c>
      <c r="S17" s="324">
        <f t="shared" si="1"/>
        <v>0</v>
      </c>
      <c r="T17" s="202">
        <f t="shared" si="1"/>
        <v>0</v>
      </c>
      <c r="U17" s="325">
        <f t="shared" si="1"/>
        <v>0</v>
      </c>
      <c r="V17" s="429"/>
    </row>
    <row r="18" spans="1:22" s="33" customFormat="1" ht="10.5" customHeight="1">
      <c r="A18" s="389" t="s">
        <v>145</v>
      </c>
      <c r="B18" s="392" t="s">
        <v>201</v>
      </c>
      <c r="C18" s="423">
        <v>1</v>
      </c>
      <c r="D18" s="275" t="s">
        <v>96</v>
      </c>
      <c r="E18" s="276">
        <v>1</v>
      </c>
      <c r="F18" s="300"/>
      <c r="G18" s="326"/>
      <c r="H18" s="112"/>
      <c r="I18" s="327"/>
      <c r="J18" s="326"/>
      <c r="K18" s="113"/>
      <c r="L18" s="327"/>
      <c r="M18" s="332"/>
      <c r="N18" s="113"/>
      <c r="O18" s="327"/>
      <c r="P18" s="332"/>
      <c r="Q18" s="113"/>
      <c r="R18" s="327"/>
      <c r="S18" s="330"/>
      <c r="T18" s="112"/>
      <c r="U18" s="328"/>
      <c r="V18" s="429"/>
    </row>
    <row r="19" spans="1:22" s="33" customFormat="1" ht="10.5" customHeight="1">
      <c r="A19" s="390"/>
      <c r="B19" s="393"/>
      <c r="C19" s="423"/>
      <c r="D19" s="275" t="s">
        <v>97</v>
      </c>
      <c r="E19" s="276">
        <v>0.5</v>
      </c>
      <c r="F19" s="300"/>
      <c r="G19" s="326"/>
      <c r="H19" s="112"/>
      <c r="I19" s="327"/>
      <c r="J19" s="326"/>
      <c r="K19" s="113"/>
      <c r="L19" s="327"/>
      <c r="M19" s="332"/>
      <c r="N19" s="113"/>
      <c r="O19" s="327"/>
      <c r="P19" s="332"/>
      <c r="Q19" s="113"/>
      <c r="R19" s="327"/>
      <c r="S19" s="330"/>
      <c r="T19" s="112"/>
      <c r="U19" s="328"/>
      <c r="V19" s="429"/>
    </row>
    <row r="20" spans="1:22" s="33" customFormat="1" ht="10.5" customHeight="1">
      <c r="A20" s="390"/>
      <c r="B20" s="393"/>
      <c r="C20" s="423"/>
      <c r="D20" s="275" t="s">
        <v>98</v>
      </c>
      <c r="E20" s="276">
        <v>0.5</v>
      </c>
      <c r="F20" s="300"/>
      <c r="G20" s="326"/>
      <c r="H20" s="113"/>
      <c r="I20" s="328"/>
      <c r="J20" s="326"/>
      <c r="K20" s="112"/>
      <c r="L20" s="328"/>
      <c r="M20" s="330"/>
      <c r="N20" s="112"/>
      <c r="O20" s="328"/>
      <c r="P20" s="330"/>
      <c r="Q20" s="112"/>
      <c r="R20" s="328"/>
      <c r="S20" s="330"/>
      <c r="T20" s="112"/>
      <c r="U20" s="328"/>
      <c r="V20" s="429"/>
    </row>
    <row r="21" spans="1:22" s="33" customFormat="1" ht="10.5" customHeight="1">
      <c r="A21" s="390"/>
      <c r="B21" s="393"/>
      <c r="C21" s="423"/>
      <c r="D21" s="275" t="s">
        <v>99</v>
      </c>
      <c r="E21" s="276">
        <v>1</v>
      </c>
      <c r="F21" s="300"/>
      <c r="G21" s="326"/>
      <c r="H21" s="112"/>
      <c r="I21" s="328"/>
      <c r="J21" s="326"/>
      <c r="K21" s="112"/>
      <c r="L21" s="328"/>
      <c r="M21" s="330"/>
      <c r="N21" s="112"/>
      <c r="O21" s="328"/>
      <c r="P21" s="330"/>
      <c r="Q21" s="112"/>
      <c r="R21" s="328"/>
      <c r="S21" s="330"/>
      <c r="T21" s="112"/>
      <c r="U21" s="328"/>
      <c r="V21" s="429"/>
    </row>
    <row r="22" spans="1:22" s="33" customFormat="1" ht="10.5" customHeight="1">
      <c r="A22" s="390"/>
      <c r="B22" s="393"/>
      <c r="C22" s="423"/>
      <c r="D22" s="275" t="s">
        <v>100</v>
      </c>
      <c r="E22" s="276">
        <v>0.5</v>
      </c>
      <c r="F22" s="300"/>
      <c r="G22" s="326"/>
      <c r="H22" s="113"/>
      <c r="I22" s="328"/>
      <c r="J22" s="326"/>
      <c r="K22" s="112"/>
      <c r="L22" s="328"/>
      <c r="M22" s="330"/>
      <c r="N22" s="112"/>
      <c r="O22" s="328"/>
      <c r="P22" s="330"/>
      <c r="Q22" s="112"/>
      <c r="R22" s="328"/>
      <c r="S22" s="330"/>
      <c r="T22" s="112"/>
      <c r="U22" s="328"/>
      <c r="V22" s="429"/>
    </row>
    <row r="23" spans="1:22" s="33" customFormat="1" ht="10.5" customHeight="1">
      <c r="A23" s="390"/>
      <c r="B23" s="393"/>
      <c r="C23" s="423"/>
      <c r="D23" s="275" t="s">
        <v>101</v>
      </c>
      <c r="E23" s="276">
        <v>0.5</v>
      </c>
      <c r="F23" s="300"/>
      <c r="G23" s="326"/>
      <c r="H23" s="112"/>
      <c r="I23" s="328"/>
      <c r="J23" s="330"/>
      <c r="K23" s="112"/>
      <c r="L23" s="328"/>
      <c r="M23" s="330"/>
      <c r="N23" s="112"/>
      <c r="O23" s="328"/>
      <c r="P23" s="330"/>
      <c r="Q23" s="112"/>
      <c r="R23" s="328"/>
      <c r="S23" s="330"/>
      <c r="T23" s="112"/>
      <c r="U23" s="328"/>
      <c r="V23" s="429"/>
    </row>
    <row r="24" spans="1:22" s="33" customFormat="1" ht="10.5" customHeight="1">
      <c r="A24" s="390"/>
      <c r="B24" s="393"/>
      <c r="C24" s="423"/>
      <c r="D24" s="275" t="s">
        <v>147</v>
      </c>
      <c r="E24" s="276">
        <v>1</v>
      </c>
      <c r="F24" s="301"/>
      <c r="G24" s="326"/>
      <c r="H24" s="146"/>
      <c r="I24" s="329"/>
      <c r="J24" s="330"/>
      <c r="K24" s="112"/>
      <c r="L24" s="328"/>
      <c r="M24" s="330"/>
      <c r="N24" s="112"/>
      <c r="O24" s="328"/>
      <c r="P24" s="330"/>
      <c r="Q24" s="112"/>
      <c r="R24" s="328"/>
      <c r="S24" s="330"/>
      <c r="T24" s="112"/>
      <c r="U24" s="328"/>
      <c r="V24" s="429"/>
    </row>
    <row r="25" spans="1:22" s="33" customFormat="1" ht="10.5" customHeight="1">
      <c r="A25" s="390"/>
      <c r="B25" s="393"/>
      <c r="C25" s="423"/>
      <c r="D25" s="275" t="s">
        <v>102</v>
      </c>
      <c r="E25" s="276">
        <v>0.5</v>
      </c>
      <c r="F25" s="300"/>
      <c r="G25" s="326"/>
      <c r="H25" s="146"/>
      <c r="I25" s="328"/>
      <c r="J25" s="330"/>
      <c r="K25" s="112"/>
      <c r="L25" s="328"/>
      <c r="M25" s="330"/>
      <c r="N25" s="112"/>
      <c r="O25" s="328"/>
      <c r="P25" s="330"/>
      <c r="Q25" s="112"/>
      <c r="R25" s="328"/>
      <c r="S25" s="330"/>
      <c r="T25" s="112"/>
      <c r="U25" s="328"/>
      <c r="V25" s="429"/>
    </row>
    <row r="26" spans="1:22" s="33" customFormat="1" ht="10.5" customHeight="1">
      <c r="A26" s="390"/>
      <c r="B26" s="393"/>
      <c r="C26" s="423"/>
      <c r="D26" s="275" t="s">
        <v>103</v>
      </c>
      <c r="E26" s="276">
        <v>0.5</v>
      </c>
      <c r="F26" s="300"/>
      <c r="G26" s="326"/>
      <c r="H26" s="113"/>
      <c r="I26" s="328"/>
      <c r="J26" s="330"/>
      <c r="K26" s="112"/>
      <c r="L26" s="328"/>
      <c r="M26" s="330"/>
      <c r="N26" s="112"/>
      <c r="O26" s="328"/>
      <c r="P26" s="330"/>
      <c r="Q26" s="112"/>
      <c r="R26" s="328"/>
      <c r="S26" s="330"/>
      <c r="T26" s="112"/>
      <c r="U26" s="328"/>
      <c r="V26" s="429"/>
    </row>
    <row r="27" spans="1:22" s="33" customFormat="1" ht="10.5" customHeight="1">
      <c r="A27" s="390"/>
      <c r="B27" s="393"/>
      <c r="C27" s="424">
        <v>2</v>
      </c>
      <c r="D27" s="277" t="s">
        <v>104</v>
      </c>
      <c r="E27" s="278">
        <v>1</v>
      </c>
      <c r="F27" s="300"/>
      <c r="G27" s="330"/>
      <c r="H27" s="146"/>
      <c r="I27" s="328"/>
      <c r="J27" s="326"/>
      <c r="K27" s="112"/>
      <c r="L27" s="328"/>
      <c r="M27" s="330"/>
      <c r="N27" s="112"/>
      <c r="O27" s="328"/>
      <c r="P27" s="330"/>
      <c r="Q27" s="112"/>
      <c r="R27" s="328"/>
      <c r="S27" s="330"/>
      <c r="T27" s="112"/>
      <c r="U27" s="328"/>
      <c r="V27" s="429"/>
    </row>
    <row r="28" spans="1:22" s="33" customFormat="1" ht="10.5" customHeight="1">
      <c r="A28" s="390"/>
      <c r="B28" s="393"/>
      <c r="C28" s="424"/>
      <c r="D28" s="277" t="s">
        <v>105</v>
      </c>
      <c r="E28" s="278">
        <v>1</v>
      </c>
      <c r="F28" s="300"/>
      <c r="G28" s="330"/>
      <c r="H28" s="146"/>
      <c r="I28" s="328"/>
      <c r="J28" s="326"/>
      <c r="K28" s="112"/>
      <c r="L28" s="328"/>
      <c r="M28" s="330"/>
      <c r="N28" s="112"/>
      <c r="O28" s="328"/>
      <c r="P28" s="330"/>
      <c r="Q28" s="112"/>
      <c r="R28" s="328"/>
      <c r="S28" s="330"/>
      <c r="T28" s="112"/>
      <c r="U28" s="328"/>
      <c r="V28" s="429"/>
    </row>
    <row r="29" spans="1:22" s="33" customFormat="1" ht="10.5" customHeight="1">
      <c r="A29" s="390"/>
      <c r="B29" s="393"/>
      <c r="C29" s="424"/>
      <c r="D29" s="277" t="s">
        <v>106</v>
      </c>
      <c r="E29" s="278">
        <v>0.5</v>
      </c>
      <c r="F29" s="300"/>
      <c r="G29" s="330"/>
      <c r="H29" s="146"/>
      <c r="I29" s="331"/>
      <c r="J29" s="326"/>
      <c r="K29" s="112"/>
      <c r="L29" s="328"/>
      <c r="M29" s="330"/>
      <c r="N29" s="112"/>
      <c r="O29" s="328"/>
      <c r="P29" s="330"/>
      <c r="Q29" s="112"/>
      <c r="R29" s="328"/>
      <c r="S29" s="330"/>
      <c r="T29" s="112"/>
      <c r="U29" s="328"/>
      <c r="V29" s="429"/>
    </row>
    <row r="30" spans="1:22" s="33" customFormat="1" ht="10.5" customHeight="1">
      <c r="A30" s="390"/>
      <c r="B30" s="393"/>
      <c r="C30" s="424"/>
      <c r="D30" s="277" t="s">
        <v>107</v>
      </c>
      <c r="E30" s="278">
        <v>1</v>
      </c>
      <c r="F30" s="300"/>
      <c r="G30" s="330"/>
      <c r="H30" s="146"/>
      <c r="I30" s="328"/>
      <c r="J30" s="326"/>
      <c r="K30" s="112"/>
      <c r="L30" s="328"/>
      <c r="M30" s="330"/>
      <c r="N30" s="112"/>
      <c r="O30" s="328"/>
      <c r="P30" s="330"/>
      <c r="Q30" s="112"/>
      <c r="R30" s="328"/>
      <c r="S30" s="330"/>
      <c r="T30" s="112"/>
      <c r="U30" s="328"/>
      <c r="V30" s="429"/>
    </row>
    <row r="31" spans="1:22" s="33" customFormat="1" ht="10.5" customHeight="1">
      <c r="A31" s="390"/>
      <c r="B31" s="393"/>
      <c r="C31" s="424"/>
      <c r="D31" s="277" t="s">
        <v>108</v>
      </c>
      <c r="E31" s="278">
        <v>1</v>
      </c>
      <c r="F31" s="300"/>
      <c r="G31" s="332"/>
      <c r="H31" s="146"/>
      <c r="I31" s="328"/>
      <c r="J31" s="326"/>
      <c r="K31" s="112"/>
      <c r="L31" s="328"/>
      <c r="M31" s="330"/>
      <c r="N31" s="112"/>
      <c r="O31" s="328"/>
      <c r="P31" s="330"/>
      <c r="Q31" s="112"/>
      <c r="R31" s="328"/>
      <c r="S31" s="330"/>
      <c r="T31" s="112"/>
      <c r="U31" s="328"/>
      <c r="V31" s="429"/>
    </row>
    <row r="32" spans="1:22" s="33" customFormat="1" ht="10.5" customHeight="1">
      <c r="A32" s="390"/>
      <c r="B32" s="393"/>
      <c r="C32" s="424"/>
      <c r="D32" s="277" t="s">
        <v>109</v>
      </c>
      <c r="E32" s="278">
        <v>0</v>
      </c>
      <c r="F32" s="300"/>
      <c r="G32" s="332"/>
      <c r="H32" s="146"/>
      <c r="I32" s="331"/>
      <c r="J32" s="330"/>
      <c r="K32" s="112"/>
      <c r="L32" s="328"/>
      <c r="M32" s="330"/>
      <c r="N32" s="112"/>
      <c r="O32" s="328"/>
      <c r="P32" s="330"/>
      <c r="Q32" s="112"/>
      <c r="R32" s="328"/>
      <c r="S32" s="330"/>
      <c r="T32" s="112"/>
      <c r="U32" s="328"/>
      <c r="V32" s="429"/>
    </row>
    <row r="33" spans="1:22" s="33" customFormat="1" ht="10.5" customHeight="1">
      <c r="A33" s="390"/>
      <c r="B33" s="393"/>
      <c r="C33" s="424"/>
      <c r="D33" s="277" t="s">
        <v>110</v>
      </c>
      <c r="E33" s="278">
        <v>0.5</v>
      </c>
      <c r="F33" s="300"/>
      <c r="G33" s="330"/>
      <c r="H33" s="146"/>
      <c r="I33" s="331"/>
      <c r="J33" s="330"/>
      <c r="K33" s="112"/>
      <c r="L33" s="328"/>
      <c r="M33" s="330"/>
      <c r="N33" s="112"/>
      <c r="O33" s="328"/>
      <c r="P33" s="330"/>
      <c r="Q33" s="112"/>
      <c r="R33" s="328"/>
      <c r="S33" s="330"/>
      <c r="T33" s="112"/>
      <c r="U33" s="328"/>
      <c r="V33" s="429"/>
    </row>
    <row r="34" spans="1:22" s="33" customFormat="1" ht="10.5" customHeight="1">
      <c r="A34" s="390"/>
      <c r="B34" s="393"/>
      <c r="C34" s="424"/>
      <c r="D34" s="277" t="s">
        <v>111</v>
      </c>
      <c r="E34" s="278">
        <v>0.5</v>
      </c>
      <c r="F34" s="300"/>
      <c r="G34" s="330"/>
      <c r="H34" s="146"/>
      <c r="I34" s="331"/>
      <c r="J34" s="332"/>
      <c r="K34" s="113"/>
      <c r="L34" s="327"/>
      <c r="M34" s="332"/>
      <c r="N34" s="113"/>
      <c r="O34" s="327"/>
      <c r="P34" s="332"/>
      <c r="Q34" s="113"/>
      <c r="R34" s="327"/>
      <c r="S34" s="330"/>
      <c r="T34" s="112"/>
      <c r="U34" s="328"/>
      <c r="V34" s="429"/>
    </row>
    <row r="35" spans="1:22" s="33" customFormat="1" ht="10.5" customHeight="1">
      <c r="A35" s="390"/>
      <c r="B35" s="393"/>
      <c r="C35" s="424"/>
      <c r="D35" s="277" t="s">
        <v>112</v>
      </c>
      <c r="E35" s="278">
        <v>0.5</v>
      </c>
      <c r="F35" s="300"/>
      <c r="G35" s="326"/>
      <c r="H35" s="146"/>
      <c r="I35" s="331"/>
      <c r="J35" s="332"/>
      <c r="K35" s="113"/>
      <c r="L35" s="327"/>
      <c r="M35" s="332"/>
      <c r="N35" s="113"/>
      <c r="O35" s="327"/>
      <c r="P35" s="332"/>
      <c r="Q35" s="113"/>
      <c r="R35" s="327"/>
      <c r="S35" s="330"/>
      <c r="T35" s="112"/>
      <c r="U35" s="328"/>
      <c r="V35" s="429"/>
    </row>
    <row r="36" spans="1:22" s="33" customFormat="1" ht="10.5" customHeight="1">
      <c r="A36" s="390"/>
      <c r="B36" s="393"/>
      <c r="C36" s="427">
        <v>3</v>
      </c>
      <c r="D36" s="279" t="s">
        <v>113</v>
      </c>
      <c r="E36" s="280">
        <v>1</v>
      </c>
      <c r="F36" s="300"/>
      <c r="G36" s="330"/>
      <c r="H36" s="112"/>
      <c r="I36" s="329"/>
      <c r="J36" s="326"/>
      <c r="K36" s="113"/>
      <c r="L36" s="327"/>
      <c r="M36" s="332"/>
      <c r="N36" s="113"/>
      <c r="O36" s="327"/>
      <c r="P36" s="332"/>
      <c r="Q36" s="113"/>
      <c r="R36" s="327"/>
      <c r="S36" s="330"/>
      <c r="T36" s="112"/>
      <c r="U36" s="328"/>
      <c r="V36" s="429"/>
    </row>
    <row r="37" spans="1:22" s="33" customFormat="1" ht="10.5" customHeight="1">
      <c r="A37" s="390"/>
      <c r="B37" s="393"/>
      <c r="C37" s="427"/>
      <c r="D37" s="279" t="s">
        <v>114</v>
      </c>
      <c r="E37" s="280">
        <v>1</v>
      </c>
      <c r="F37" s="300"/>
      <c r="G37" s="330"/>
      <c r="H37" s="112"/>
      <c r="I37" s="329"/>
      <c r="J37" s="335"/>
      <c r="K37" s="113"/>
      <c r="L37" s="327"/>
      <c r="M37" s="332"/>
      <c r="N37" s="113"/>
      <c r="O37" s="327"/>
      <c r="P37" s="332"/>
      <c r="Q37" s="113"/>
      <c r="R37" s="327"/>
      <c r="S37" s="330"/>
      <c r="T37" s="112"/>
      <c r="U37" s="328"/>
      <c r="V37" s="429"/>
    </row>
    <row r="38" spans="1:22" s="33" customFormat="1" ht="10.5" customHeight="1">
      <c r="A38" s="390"/>
      <c r="B38" s="393"/>
      <c r="C38" s="427"/>
      <c r="D38" s="279" t="s">
        <v>115</v>
      </c>
      <c r="E38" s="280">
        <v>0.5</v>
      </c>
      <c r="F38" s="300"/>
      <c r="G38" s="330"/>
      <c r="H38" s="112"/>
      <c r="I38" s="329"/>
      <c r="J38" s="335"/>
      <c r="K38" s="113"/>
      <c r="L38" s="327"/>
      <c r="M38" s="332"/>
      <c r="N38" s="113"/>
      <c r="O38" s="327"/>
      <c r="P38" s="332"/>
      <c r="Q38" s="113"/>
      <c r="R38" s="327"/>
      <c r="S38" s="330"/>
      <c r="T38" s="112"/>
      <c r="U38" s="328"/>
      <c r="V38" s="429"/>
    </row>
    <row r="39" spans="1:22" s="33" customFormat="1" ht="10.5" customHeight="1">
      <c r="A39" s="390"/>
      <c r="B39" s="393"/>
      <c r="C39" s="427"/>
      <c r="D39" s="279" t="s">
        <v>116</v>
      </c>
      <c r="E39" s="280">
        <v>1</v>
      </c>
      <c r="F39" s="300"/>
      <c r="G39" s="330"/>
      <c r="H39" s="113"/>
      <c r="I39" s="329"/>
      <c r="J39" s="335"/>
      <c r="K39" s="112"/>
      <c r="L39" s="328"/>
      <c r="M39" s="330"/>
      <c r="N39" s="112"/>
      <c r="O39" s="328"/>
      <c r="P39" s="330"/>
      <c r="Q39" s="112"/>
      <c r="R39" s="328"/>
      <c r="S39" s="330"/>
      <c r="T39" s="112"/>
      <c r="U39" s="328"/>
      <c r="V39" s="429"/>
    </row>
    <row r="40" spans="1:22" s="33" customFormat="1" ht="10.5" customHeight="1">
      <c r="A40" s="390"/>
      <c r="B40" s="393"/>
      <c r="C40" s="427"/>
      <c r="D40" s="279" t="s">
        <v>117</v>
      </c>
      <c r="E40" s="280">
        <v>1</v>
      </c>
      <c r="F40" s="300"/>
      <c r="G40" s="330"/>
      <c r="H40" s="113"/>
      <c r="I40" s="329"/>
      <c r="J40" s="335"/>
      <c r="K40" s="113"/>
      <c r="L40" s="327"/>
      <c r="M40" s="332"/>
      <c r="N40" s="113"/>
      <c r="O40" s="327"/>
      <c r="P40" s="332"/>
      <c r="Q40" s="113"/>
      <c r="R40" s="327"/>
      <c r="S40" s="330"/>
      <c r="T40" s="112"/>
      <c r="U40" s="328"/>
      <c r="V40" s="429"/>
    </row>
    <row r="41" spans="1:22" s="33" customFormat="1" ht="10.5" customHeight="1">
      <c r="A41" s="390"/>
      <c r="B41" s="393"/>
      <c r="C41" s="427"/>
      <c r="D41" s="279" t="s">
        <v>118</v>
      </c>
      <c r="E41" s="280">
        <v>0.5</v>
      </c>
      <c r="F41" s="300"/>
      <c r="G41" s="332"/>
      <c r="H41" s="146"/>
      <c r="I41" s="329"/>
      <c r="J41" s="335"/>
      <c r="K41" s="112"/>
      <c r="L41" s="328"/>
      <c r="M41" s="330"/>
      <c r="N41" s="112"/>
      <c r="O41" s="328"/>
      <c r="P41" s="330"/>
      <c r="Q41" s="112"/>
      <c r="R41" s="328"/>
      <c r="S41" s="330"/>
      <c r="T41" s="112"/>
      <c r="U41" s="328"/>
      <c r="V41" s="429"/>
    </row>
    <row r="42" spans="1:22" s="33" customFormat="1" ht="10.5" customHeight="1">
      <c r="A42" s="390"/>
      <c r="B42" s="393"/>
      <c r="C42" s="427"/>
      <c r="D42" s="279" t="s">
        <v>119</v>
      </c>
      <c r="E42" s="280">
        <v>0.5</v>
      </c>
      <c r="F42" s="300"/>
      <c r="G42" s="330"/>
      <c r="H42" s="146"/>
      <c r="I42" s="329"/>
      <c r="J42" s="335"/>
      <c r="K42" s="113"/>
      <c r="L42" s="327"/>
      <c r="M42" s="332"/>
      <c r="N42" s="113"/>
      <c r="O42" s="327"/>
      <c r="P42" s="332"/>
      <c r="Q42" s="113"/>
      <c r="R42" s="327"/>
      <c r="S42" s="330"/>
      <c r="T42" s="112"/>
      <c r="U42" s="328"/>
      <c r="V42" s="429"/>
    </row>
    <row r="43" spans="1:22" s="33" customFormat="1" ht="10.5" customHeight="1">
      <c r="A43" s="390"/>
      <c r="B43" s="393"/>
      <c r="C43" s="427"/>
      <c r="D43" s="279" t="s">
        <v>120</v>
      </c>
      <c r="E43" s="280">
        <v>0.5</v>
      </c>
      <c r="F43" s="300"/>
      <c r="G43" s="326"/>
      <c r="H43" s="113"/>
      <c r="I43" s="329"/>
      <c r="J43" s="335"/>
      <c r="K43" s="113"/>
      <c r="L43" s="327"/>
      <c r="M43" s="332"/>
      <c r="N43" s="113"/>
      <c r="O43" s="327"/>
      <c r="P43" s="332"/>
      <c r="Q43" s="113"/>
      <c r="R43" s="327"/>
      <c r="S43" s="330"/>
      <c r="T43" s="112"/>
      <c r="U43" s="328"/>
      <c r="V43" s="429"/>
    </row>
    <row r="44" spans="1:22" s="33" customFormat="1" ht="10.5" customHeight="1">
      <c r="A44" s="390"/>
      <c r="B44" s="393"/>
      <c r="C44" s="427"/>
      <c r="D44" s="281" t="s">
        <v>121</v>
      </c>
      <c r="E44" s="282">
        <v>1</v>
      </c>
      <c r="F44" s="300"/>
      <c r="G44" s="330"/>
      <c r="H44" s="112"/>
      <c r="I44" s="329"/>
      <c r="J44" s="326"/>
      <c r="K44" s="146"/>
      <c r="L44" s="327"/>
      <c r="M44" s="332"/>
      <c r="N44" s="113"/>
      <c r="O44" s="327"/>
      <c r="P44" s="332"/>
      <c r="Q44" s="113"/>
      <c r="R44" s="327"/>
      <c r="S44" s="330"/>
      <c r="T44" s="112"/>
      <c r="U44" s="328"/>
      <c r="V44" s="429"/>
    </row>
    <row r="45" spans="1:22" s="33" customFormat="1" ht="10.5" customHeight="1">
      <c r="A45" s="390"/>
      <c r="B45" s="393"/>
      <c r="C45" s="427"/>
      <c r="D45" s="281" t="s">
        <v>122</v>
      </c>
      <c r="E45" s="282">
        <v>1</v>
      </c>
      <c r="F45" s="300"/>
      <c r="G45" s="330"/>
      <c r="H45" s="112"/>
      <c r="I45" s="329"/>
      <c r="J45" s="326"/>
      <c r="K45" s="146"/>
      <c r="L45" s="327"/>
      <c r="M45" s="332"/>
      <c r="N45" s="113"/>
      <c r="O45" s="327"/>
      <c r="P45" s="332"/>
      <c r="Q45" s="113"/>
      <c r="R45" s="327"/>
      <c r="S45" s="330"/>
      <c r="T45" s="112"/>
      <c r="U45" s="328"/>
      <c r="V45" s="429"/>
    </row>
    <row r="46" spans="1:22" s="33" customFormat="1" ht="10.5" customHeight="1">
      <c r="A46" s="390"/>
      <c r="B46" s="393"/>
      <c r="C46" s="427"/>
      <c r="D46" s="281" t="s">
        <v>123</v>
      </c>
      <c r="E46" s="282">
        <v>1</v>
      </c>
      <c r="F46" s="300"/>
      <c r="G46" s="330"/>
      <c r="H46" s="112"/>
      <c r="I46" s="329"/>
      <c r="J46" s="326"/>
      <c r="K46" s="146"/>
      <c r="L46" s="327"/>
      <c r="M46" s="332"/>
      <c r="N46" s="113"/>
      <c r="O46" s="327"/>
      <c r="P46" s="332"/>
      <c r="Q46" s="113"/>
      <c r="R46" s="327"/>
      <c r="S46" s="330"/>
      <c r="T46" s="112"/>
      <c r="U46" s="328"/>
      <c r="V46" s="429"/>
    </row>
    <row r="47" spans="1:22" s="33" customFormat="1" ht="10.5" customHeight="1">
      <c r="A47" s="390"/>
      <c r="B47" s="393"/>
      <c r="C47" s="427"/>
      <c r="D47" s="281" t="s">
        <v>148</v>
      </c>
      <c r="E47" s="282">
        <v>0.5</v>
      </c>
      <c r="F47" s="300"/>
      <c r="G47" s="330"/>
      <c r="H47" s="113"/>
      <c r="I47" s="328"/>
      <c r="J47" s="326"/>
      <c r="K47" s="146"/>
      <c r="L47" s="328"/>
      <c r="M47" s="330"/>
      <c r="N47" s="112"/>
      <c r="O47" s="328"/>
      <c r="P47" s="330"/>
      <c r="Q47" s="112"/>
      <c r="R47" s="328"/>
      <c r="S47" s="330"/>
      <c r="T47" s="112"/>
      <c r="U47" s="328"/>
      <c r="V47" s="429"/>
    </row>
    <row r="48" spans="1:22" s="33" customFormat="1" ht="10.5" customHeight="1">
      <c r="A48" s="390"/>
      <c r="B48" s="393"/>
      <c r="C48" s="427"/>
      <c r="D48" s="281" t="s">
        <v>124</v>
      </c>
      <c r="E48" s="282">
        <v>1</v>
      </c>
      <c r="F48" s="300"/>
      <c r="G48" s="330"/>
      <c r="H48" s="113"/>
      <c r="I48" s="327"/>
      <c r="J48" s="326"/>
      <c r="K48" s="146"/>
      <c r="L48" s="327"/>
      <c r="M48" s="332"/>
      <c r="N48" s="113"/>
      <c r="O48" s="327"/>
      <c r="P48" s="332"/>
      <c r="Q48" s="113"/>
      <c r="R48" s="327"/>
      <c r="S48" s="330"/>
      <c r="T48" s="112"/>
      <c r="U48" s="328"/>
      <c r="V48" s="429"/>
    </row>
    <row r="49" spans="1:22" s="33" customFormat="1" ht="10.5" customHeight="1">
      <c r="A49" s="390"/>
      <c r="B49" s="393"/>
      <c r="C49" s="427"/>
      <c r="D49" s="281" t="s">
        <v>125</v>
      </c>
      <c r="E49" s="282">
        <v>0.5</v>
      </c>
      <c r="F49" s="300"/>
      <c r="G49" s="332"/>
      <c r="H49" s="146"/>
      <c r="I49" s="329"/>
      <c r="J49" s="326"/>
      <c r="K49" s="112"/>
      <c r="L49" s="328"/>
      <c r="M49" s="330"/>
      <c r="N49" s="112"/>
      <c r="O49" s="328"/>
      <c r="P49" s="330"/>
      <c r="Q49" s="112"/>
      <c r="R49" s="328"/>
      <c r="S49" s="330"/>
      <c r="T49" s="112"/>
      <c r="U49" s="328"/>
      <c r="V49" s="429"/>
    </row>
    <row r="50" spans="1:22" s="33" customFormat="1" ht="10.5" customHeight="1">
      <c r="A50" s="390"/>
      <c r="B50" s="393"/>
      <c r="C50" s="427"/>
      <c r="D50" s="281" t="s">
        <v>126</v>
      </c>
      <c r="E50" s="282">
        <v>0.5</v>
      </c>
      <c r="F50" s="301"/>
      <c r="G50" s="330"/>
      <c r="H50" s="146"/>
      <c r="I50" s="327"/>
      <c r="J50" s="326"/>
      <c r="K50" s="109"/>
      <c r="L50" s="327"/>
      <c r="M50" s="332"/>
      <c r="N50" s="113"/>
      <c r="O50" s="327"/>
      <c r="P50" s="332"/>
      <c r="Q50" s="113"/>
      <c r="R50" s="327"/>
      <c r="S50" s="330"/>
      <c r="T50" s="112"/>
      <c r="U50" s="328"/>
      <c r="V50" s="429"/>
    </row>
    <row r="51" spans="1:22" s="33" customFormat="1" ht="10.5" customHeight="1">
      <c r="A51" s="390"/>
      <c r="B51" s="393"/>
      <c r="C51" s="427"/>
      <c r="D51" s="281" t="s">
        <v>127</v>
      </c>
      <c r="E51" s="282">
        <v>0.5</v>
      </c>
      <c r="F51" s="300"/>
      <c r="G51" s="326"/>
      <c r="H51" s="112"/>
      <c r="I51" s="328"/>
      <c r="J51" s="326"/>
      <c r="K51" s="109"/>
      <c r="L51" s="328"/>
      <c r="M51" s="330"/>
      <c r="N51" s="112"/>
      <c r="O51" s="328"/>
      <c r="P51" s="330"/>
      <c r="Q51" s="112"/>
      <c r="R51" s="328"/>
      <c r="S51" s="332"/>
      <c r="T51" s="112"/>
      <c r="U51" s="328"/>
      <c r="V51" s="429"/>
    </row>
    <row r="52" spans="1:22" s="33" customFormat="1" ht="10.5" customHeight="1">
      <c r="A52" s="390"/>
      <c r="B52" s="393"/>
      <c r="C52" s="425">
        <v>4</v>
      </c>
      <c r="D52" s="283" t="s">
        <v>128</v>
      </c>
      <c r="E52" s="284">
        <v>1</v>
      </c>
      <c r="F52" s="300"/>
      <c r="G52" s="330"/>
      <c r="H52" s="112"/>
      <c r="I52" s="328"/>
      <c r="J52" s="335"/>
      <c r="K52" s="146"/>
      <c r="L52" s="329"/>
      <c r="M52" s="330"/>
      <c r="N52" s="112"/>
      <c r="O52" s="328"/>
      <c r="P52" s="330"/>
      <c r="Q52" s="112"/>
      <c r="R52" s="328"/>
      <c r="S52" s="332"/>
      <c r="T52" s="112"/>
      <c r="U52" s="328"/>
      <c r="V52" s="429"/>
    </row>
    <row r="53" spans="1:22" s="33" customFormat="1" ht="10.5" customHeight="1">
      <c r="A53" s="390"/>
      <c r="B53" s="393"/>
      <c r="C53" s="425"/>
      <c r="D53" s="283" t="s">
        <v>129</v>
      </c>
      <c r="E53" s="284">
        <v>0.5</v>
      </c>
      <c r="F53" s="300"/>
      <c r="G53" s="330"/>
      <c r="H53" s="112"/>
      <c r="I53" s="328"/>
      <c r="J53" s="330"/>
      <c r="K53" s="146"/>
      <c r="L53" s="329"/>
      <c r="M53" s="330"/>
      <c r="N53" s="112"/>
      <c r="O53" s="328"/>
      <c r="P53" s="330"/>
      <c r="Q53" s="112"/>
      <c r="R53" s="328"/>
      <c r="S53" s="332"/>
      <c r="T53" s="112"/>
      <c r="U53" s="328"/>
      <c r="V53" s="429"/>
    </row>
    <row r="54" spans="1:22" s="33" customFormat="1" ht="10.5" customHeight="1">
      <c r="A54" s="390"/>
      <c r="B54" s="393"/>
      <c r="C54" s="425"/>
      <c r="D54" s="283" t="s">
        <v>130</v>
      </c>
      <c r="E54" s="284">
        <v>1</v>
      </c>
      <c r="F54" s="300"/>
      <c r="G54" s="330"/>
      <c r="H54" s="113"/>
      <c r="I54" s="328"/>
      <c r="J54" s="330"/>
      <c r="K54" s="146"/>
      <c r="L54" s="329"/>
      <c r="M54" s="330"/>
      <c r="N54" s="112"/>
      <c r="O54" s="328"/>
      <c r="P54" s="330"/>
      <c r="Q54" s="112"/>
      <c r="R54" s="328"/>
      <c r="S54" s="332"/>
      <c r="T54" s="112"/>
      <c r="U54" s="328"/>
      <c r="V54" s="429"/>
    </row>
    <row r="55" spans="1:22" s="33" customFormat="1" ht="10.5" customHeight="1">
      <c r="A55" s="390"/>
      <c r="B55" s="393"/>
      <c r="C55" s="425"/>
      <c r="D55" s="283" t="s">
        <v>131</v>
      </c>
      <c r="E55" s="284">
        <v>1</v>
      </c>
      <c r="F55" s="300"/>
      <c r="G55" s="330"/>
      <c r="H55" s="112"/>
      <c r="I55" s="328"/>
      <c r="J55" s="330"/>
      <c r="K55" s="146"/>
      <c r="L55" s="329"/>
      <c r="M55" s="330"/>
      <c r="N55" s="112"/>
      <c r="O55" s="328"/>
      <c r="P55" s="330"/>
      <c r="Q55" s="112"/>
      <c r="R55" s="328"/>
      <c r="S55" s="332"/>
      <c r="T55" s="112"/>
      <c r="U55" s="328"/>
      <c r="V55" s="429"/>
    </row>
    <row r="56" spans="1:22" s="33" customFormat="1" ht="10.5" customHeight="1">
      <c r="A56" s="390"/>
      <c r="B56" s="393"/>
      <c r="C56" s="425"/>
      <c r="D56" s="283" t="s">
        <v>132</v>
      </c>
      <c r="E56" s="284">
        <v>1</v>
      </c>
      <c r="F56" s="300"/>
      <c r="G56" s="330"/>
      <c r="H56" s="146"/>
      <c r="I56" s="329"/>
      <c r="J56" s="330"/>
      <c r="K56" s="146"/>
      <c r="L56" s="328"/>
      <c r="M56" s="330"/>
      <c r="N56" s="112"/>
      <c r="O56" s="328"/>
      <c r="P56" s="330"/>
      <c r="Q56" s="112"/>
      <c r="R56" s="328"/>
      <c r="S56" s="330"/>
      <c r="T56" s="112"/>
      <c r="U56" s="328"/>
      <c r="V56" s="429"/>
    </row>
    <row r="57" spans="1:22" s="33" customFormat="1" ht="10.5" customHeight="1">
      <c r="A57" s="390"/>
      <c r="B57" s="393"/>
      <c r="C57" s="425"/>
      <c r="D57" s="283" t="s">
        <v>133</v>
      </c>
      <c r="E57" s="284">
        <v>1</v>
      </c>
      <c r="F57" s="300"/>
      <c r="G57" s="332"/>
      <c r="H57" s="146"/>
      <c r="I57" s="328"/>
      <c r="J57" s="330"/>
      <c r="K57" s="146"/>
      <c r="L57" s="328"/>
      <c r="M57" s="330"/>
      <c r="N57" s="112"/>
      <c r="O57" s="328"/>
      <c r="P57" s="330"/>
      <c r="Q57" s="112"/>
      <c r="R57" s="328"/>
      <c r="S57" s="330"/>
      <c r="T57" s="112"/>
      <c r="U57" s="328"/>
      <c r="V57" s="429"/>
    </row>
    <row r="58" spans="1:22" s="33" customFormat="1" ht="10.5" customHeight="1">
      <c r="A58" s="391"/>
      <c r="B58" s="394"/>
      <c r="C58" s="426"/>
      <c r="D58" s="283" t="s">
        <v>134</v>
      </c>
      <c r="E58" s="284">
        <v>0.5</v>
      </c>
      <c r="F58" s="300"/>
      <c r="G58" s="326"/>
      <c r="H58" s="112"/>
      <c r="I58" s="328"/>
      <c r="J58" s="330"/>
      <c r="K58" s="146"/>
      <c r="L58" s="328"/>
      <c r="M58" s="330"/>
      <c r="N58" s="112"/>
      <c r="O58" s="328"/>
      <c r="P58" s="330"/>
      <c r="Q58" s="112"/>
      <c r="R58" s="328"/>
      <c r="S58" s="330"/>
      <c r="T58" s="113"/>
      <c r="U58" s="328"/>
      <c r="V58" s="429"/>
    </row>
    <row r="59" spans="1:22" s="33" customFormat="1" ht="10">
      <c r="A59" s="132"/>
      <c r="B59" s="174"/>
      <c r="C59" s="145"/>
      <c r="D59" s="205" t="s">
        <v>135</v>
      </c>
      <c r="E59" s="192">
        <f>SUM(E60:E67)</f>
        <v>25</v>
      </c>
      <c r="F59" s="133"/>
      <c r="G59" s="333">
        <f>SUM(G60:G67)</f>
        <v>0</v>
      </c>
      <c r="H59" s="192">
        <f t="shared" ref="H59:U59" si="2">SUM(H60:H67)</f>
        <v>0</v>
      </c>
      <c r="I59" s="334">
        <f t="shared" si="2"/>
        <v>0</v>
      </c>
      <c r="J59" s="333">
        <f>SUM(J60:J67)</f>
        <v>0</v>
      </c>
      <c r="K59" s="192">
        <f>SUM(K60:K67)</f>
        <v>0</v>
      </c>
      <c r="L59" s="334">
        <f>SUM(L60:L67)</f>
        <v>0</v>
      </c>
      <c r="M59" s="333">
        <f t="shared" si="2"/>
        <v>0</v>
      </c>
      <c r="N59" s="192">
        <f t="shared" si="2"/>
        <v>0</v>
      </c>
      <c r="O59" s="334">
        <f t="shared" si="2"/>
        <v>0</v>
      </c>
      <c r="P59" s="333">
        <f t="shared" si="2"/>
        <v>0</v>
      </c>
      <c r="Q59" s="192">
        <f t="shared" si="2"/>
        <v>0</v>
      </c>
      <c r="R59" s="334">
        <f t="shared" si="2"/>
        <v>0</v>
      </c>
      <c r="S59" s="333">
        <f t="shared" si="2"/>
        <v>0</v>
      </c>
      <c r="T59" s="192">
        <f t="shared" si="2"/>
        <v>0</v>
      </c>
      <c r="U59" s="334">
        <f t="shared" si="2"/>
        <v>0</v>
      </c>
      <c r="V59" s="429"/>
    </row>
    <row r="60" spans="1:22" s="33" customFormat="1" ht="10.5" customHeight="1">
      <c r="A60" s="395" t="s">
        <v>146</v>
      </c>
      <c r="B60" s="398" t="s">
        <v>152</v>
      </c>
      <c r="C60" s="285"/>
      <c r="D60" s="147" t="s">
        <v>136</v>
      </c>
      <c r="E60" s="148">
        <v>3</v>
      </c>
      <c r="F60" s="300"/>
      <c r="G60" s="335"/>
      <c r="H60" s="112"/>
      <c r="I60" s="328"/>
      <c r="J60" s="336"/>
      <c r="K60" s="112"/>
      <c r="L60" s="328"/>
      <c r="M60" s="330"/>
      <c r="N60" s="112"/>
      <c r="O60" s="328"/>
      <c r="P60" s="330"/>
      <c r="Q60" s="112"/>
      <c r="R60" s="328"/>
      <c r="S60" s="330"/>
      <c r="T60" s="113"/>
      <c r="U60" s="328"/>
      <c r="V60" s="429"/>
    </row>
    <row r="61" spans="1:22" s="33" customFormat="1" ht="10.5" customHeight="1">
      <c r="A61" s="396"/>
      <c r="B61" s="399"/>
      <c r="C61" s="171"/>
      <c r="D61" s="147" t="s">
        <v>137</v>
      </c>
      <c r="E61" s="148">
        <v>4</v>
      </c>
      <c r="F61" s="300"/>
      <c r="G61" s="336"/>
      <c r="H61" s="148"/>
      <c r="I61" s="331"/>
      <c r="J61" s="335"/>
      <c r="K61" s="112"/>
      <c r="L61" s="328"/>
      <c r="M61" s="330"/>
      <c r="N61" s="112"/>
      <c r="O61" s="328"/>
      <c r="P61" s="330"/>
      <c r="Q61" s="112"/>
      <c r="R61" s="328"/>
      <c r="S61" s="330"/>
      <c r="T61" s="113"/>
      <c r="U61" s="328"/>
      <c r="V61" s="429"/>
    </row>
    <row r="62" spans="1:22" s="33" customFormat="1" ht="10.5" customHeight="1">
      <c r="A62" s="396"/>
      <c r="B62" s="399"/>
      <c r="C62" s="171"/>
      <c r="D62" s="147" t="s">
        <v>138</v>
      </c>
      <c r="E62" s="148">
        <v>3</v>
      </c>
      <c r="F62" s="300"/>
      <c r="G62" s="335"/>
      <c r="H62" s="112"/>
      <c r="I62" s="337"/>
      <c r="J62" s="330"/>
      <c r="K62" s="112"/>
      <c r="L62" s="328"/>
      <c r="M62" s="330"/>
      <c r="N62" s="112"/>
      <c r="O62" s="328"/>
      <c r="P62" s="330"/>
      <c r="Q62" s="112"/>
      <c r="R62" s="328"/>
      <c r="S62" s="330"/>
      <c r="T62" s="113"/>
      <c r="U62" s="328"/>
      <c r="V62" s="429"/>
    </row>
    <row r="63" spans="1:22" s="33" customFormat="1" ht="10.5" customHeight="1">
      <c r="A63" s="396"/>
      <c r="B63" s="399"/>
      <c r="C63" s="171"/>
      <c r="D63" s="147" t="s">
        <v>139</v>
      </c>
      <c r="E63" s="148">
        <v>3</v>
      </c>
      <c r="F63" s="300"/>
      <c r="G63" s="335"/>
      <c r="H63" s="148"/>
      <c r="I63" s="337"/>
      <c r="J63" s="330"/>
      <c r="K63" s="112"/>
      <c r="L63" s="328"/>
      <c r="M63" s="330"/>
      <c r="N63" s="112"/>
      <c r="O63" s="328"/>
      <c r="P63" s="335"/>
      <c r="Q63" s="112"/>
      <c r="R63" s="328"/>
      <c r="S63" s="330"/>
      <c r="T63" s="113"/>
      <c r="U63" s="328"/>
      <c r="V63" s="429"/>
    </row>
    <row r="64" spans="1:22" s="33" customFormat="1" ht="10.5" customHeight="1">
      <c r="A64" s="396"/>
      <c r="B64" s="399"/>
      <c r="C64" s="171"/>
      <c r="D64" s="147" t="s">
        <v>140</v>
      </c>
      <c r="E64" s="148">
        <v>3</v>
      </c>
      <c r="F64" s="300"/>
      <c r="G64" s="330"/>
      <c r="H64" s="112"/>
      <c r="I64" s="328"/>
      <c r="J64" s="335"/>
      <c r="K64" s="112"/>
      <c r="L64" s="337"/>
      <c r="M64" s="330"/>
      <c r="N64" s="112"/>
      <c r="O64" s="328"/>
      <c r="P64" s="335"/>
      <c r="Q64" s="112"/>
      <c r="R64" s="328"/>
      <c r="S64" s="330"/>
      <c r="T64" s="113"/>
      <c r="U64" s="328"/>
      <c r="V64" s="429"/>
    </row>
    <row r="65" spans="1:23" s="33" customFormat="1" ht="10.5" customHeight="1">
      <c r="A65" s="396"/>
      <c r="B65" s="399"/>
      <c r="C65" s="171"/>
      <c r="D65" s="147" t="s">
        <v>141</v>
      </c>
      <c r="E65" s="148">
        <v>3</v>
      </c>
      <c r="F65" s="300"/>
      <c r="G65" s="330"/>
      <c r="H65" s="112"/>
      <c r="I65" s="337"/>
      <c r="J65" s="335"/>
      <c r="K65" s="112"/>
      <c r="L65" s="328"/>
      <c r="M65" s="330"/>
      <c r="N65" s="112"/>
      <c r="O65" s="328"/>
      <c r="P65" s="330"/>
      <c r="Q65" s="112"/>
      <c r="R65" s="328"/>
      <c r="S65" s="330"/>
      <c r="T65" s="113"/>
      <c r="U65" s="328"/>
      <c r="V65" s="429"/>
    </row>
    <row r="66" spans="1:23" s="33" customFormat="1" ht="10.5" customHeight="1">
      <c r="A66" s="396"/>
      <c r="B66" s="399"/>
      <c r="C66" s="171"/>
      <c r="D66" s="147" t="s">
        <v>142</v>
      </c>
      <c r="E66" s="148">
        <v>3</v>
      </c>
      <c r="F66" s="300"/>
      <c r="G66" s="330"/>
      <c r="H66" s="109"/>
      <c r="I66" s="328"/>
      <c r="J66" s="336"/>
      <c r="K66" s="112"/>
      <c r="L66" s="331"/>
      <c r="M66" s="330"/>
      <c r="N66" s="112"/>
      <c r="O66" s="328"/>
      <c r="P66" s="330"/>
      <c r="Q66" s="112"/>
      <c r="R66" s="328"/>
      <c r="S66" s="330"/>
      <c r="T66" s="113"/>
      <c r="U66" s="328"/>
      <c r="V66" s="429"/>
    </row>
    <row r="67" spans="1:23" s="33" customFormat="1" ht="10.5" customHeight="1" thickBot="1">
      <c r="A67" s="397"/>
      <c r="B67" s="400"/>
      <c r="C67" s="172"/>
      <c r="D67" s="149" t="s">
        <v>143</v>
      </c>
      <c r="E67" s="148">
        <v>3</v>
      </c>
      <c r="F67" s="300"/>
      <c r="G67" s="330"/>
      <c r="H67" s="109"/>
      <c r="I67" s="337"/>
      <c r="J67" s="332"/>
      <c r="K67" s="148"/>
      <c r="L67" s="331"/>
      <c r="M67" s="332"/>
      <c r="N67" s="113"/>
      <c r="O67" s="327"/>
      <c r="P67" s="332"/>
      <c r="Q67" s="113"/>
      <c r="R67" s="327"/>
      <c r="S67" s="330"/>
      <c r="T67" s="112"/>
      <c r="U67" s="328"/>
      <c r="V67" s="429"/>
    </row>
    <row r="68" spans="1:23" s="34" customFormat="1" thickBot="1">
      <c r="A68" s="214"/>
      <c r="B68" s="215"/>
      <c r="C68" s="215"/>
      <c r="D68" s="216" t="s">
        <v>39</v>
      </c>
      <c r="E68" s="217">
        <f>SUM(E59+E17+E3)</f>
        <v>84</v>
      </c>
      <c r="F68" s="302">
        <f>SUM(F4:F67)</f>
        <v>0</v>
      </c>
      <c r="G68" s="338">
        <f t="shared" ref="G68:U68" si="3">SUM(G59+G17+G3)</f>
        <v>0</v>
      </c>
      <c r="H68" s="272">
        <f t="shared" si="3"/>
        <v>0</v>
      </c>
      <c r="I68" s="339">
        <f t="shared" si="3"/>
        <v>0</v>
      </c>
      <c r="J68" s="338">
        <f t="shared" si="3"/>
        <v>0</v>
      </c>
      <c r="K68" s="272">
        <f t="shared" si="3"/>
        <v>0</v>
      </c>
      <c r="L68" s="339">
        <f t="shared" si="3"/>
        <v>0</v>
      </c>
      <c r="M68" s="352">
        <f t="shared" si="3"/>
        <v>0</v>
      </c>
      <c r="N68" s="217">
        <f t="shared" si="3"/>
        <v>0</v>
      </c>
      <c r="O68" s="219">
        <f t="shared" si="3"/>
        <v>0</v>
      </c>
      <c r="P68" s="352">
        <f t="shared" si="3"/>
        <v>0</v>
      </c>
      <c r="Q68" s="217">
        <f t="shared" si="3"/>
        <v>0</v>
      </c>
      <c r="R68" s="219">
        <f t="shared" si="3"/>
        <v>0</v>
      </c>
      <c r="S68" s="352">
        <f t="shared" si="3"/>
        <v>0</v>
      </c>
      <c r="T68" s="217">
        <f t="shared" si="3"/>
        <v>0</v>
      </c>
      <c r="U68" s="219">
        <f t="shared" si="3"/>
        <v>0</v>
      </c>
      <c r="V68" s="429"/>
      <c r="W68" s="150">
        <f>SUM(F68:U68)</f>
        <v>0</v>
      </c>
    </row>
    <row r="69" spans="1:23" s="34" customFormat="1" thickBot="1">
      <c r="A69" s="236"/>
      <c r="B69" s="236"/>
      <c r="C69" s="236"/>
      <c r="D69" s="239"/>
      <c r="E69" s="237"/>
      <c r="F69" s="255"/>
      <c r="G69" s="237"/>
      <c r="H69" s="237"/>
      <c r="I69" s="237"/>
      <c r="J69" s="237"/>
      <c r="K69" s="237"/>
      <c r="L69" s="237"/>
      <c r="M69" s="237"/>
      <c r="N69" s="237"/>
      <c r="O69" s="237"/>
      <c r="P69" s="237"/>
      <c r="Q69" s="237"/>
      <c r="R69" s="237"/>
      <c r="S69" s="237"/>
      <c r="T69" s="237"/>
      <c r="U69" s="237"/>
      <c r="V69" s="227"/>
      <c r="W69" s="150"/>
    </row>
    <row r="70" spans="1:23" ht="9" customHeight="1">
      <c r="A70" s="236"/>
      <c r="B70" s="236"/>
      <c r="C70" s="236"/>
      <c r="D70" s="238"/>
      <c r="E70" s="222"/>
      <c r="F70" s="224"/>
      <c r="G70" s="366" t="s">
        <v>158</v>
      </c>
      <c r="H70" s="367"/>
      <c r="I70" s="367"/>
      <c r="J70" s="366" t="s">
        <v>159</v>
      </c>
      <c r="K70" s="367"/>
      <c r="L70" s="367"/>
      <c r="M70" s="366" t="s">
        <v>160</v>
      </c>
      <c r="N70" s="367"/>
      <c r="O70" s="367"/>
      <c r="P70" s="366" t="s">
        <v>161</v>
      </c>
      <c r="Q70" s="367"/>
      <c r="R70" s="367"/>
      <c r="S70" s="366" t="s">
        <v>162</v>
      </c>
      <c r="T70" s="367"/>
      <c r="U70" s="367"/>
      <c r="V70" s="227"/>
    </row>
    <row r="71" spans="1:23" ht="12.75" customHeight="1">
      <c r="A71" s="236"/>
      <c r="B71" s="236"/>
      <c r="C71" s="236"/>
      <c r="D71" s="128" t="s">
        <v>44</v>
      </c>
      <c r="E71" s="223"/>
      <c r="F71" s="224"/>
      <c r="G71" s="368" t="s">
        <v>165</v>
      </c>
      <c r="H71" s="369"/>
      <c r="I71" s="369"/>
      <c r="J71" s="370"/>
      <c r="K71" s="370"/>
      <c r="L71" s="370"/>
      <c r="M71" s="370"/>
      <c r="N71" s="370"/>
      <c r="O71" s="370"/>
      <c r="P71" s="370"/>
      <c r="Q71" s="370"/>
      <c r="R71" s="370"/>
      <c r="S71" s="370"/>
      <c r="T71" s="370"/>
      <c r="U71" s="370"/>
      <c r="V71" s="227"/>
    </row>
    <row r="72" spans="1:23" ht="61.5" customHeight="1">
      <c r="A72" s="236"/>
      <c r="B72" s="371"/>
      <c r="C72" s="372"/>
      <c r="D72" s="41" t="s">
        <v>168</v>
      </c>
      <c r="E72" s="226" t="s">
        <v>164</v>
      </c>
      <c r="F72" s="251" t="s">
        <v>163</v>
      </c>
      <c r="G72" s="292" t="s">
        <v>202</v>
      </c>
      <c r="H72" s="292" t="s">
        <v>203</v>
      </c>
      <c r="I72" s="292" t="s">
        <v>204</v>
      </c>
      <c r="J72" s="292" t="s">
        <v>205</v>
      </c>
      <c r="K72" s="292" t="s">
        <v>206</v>
      </c>
      <c r="L72" s="292" t="s">
        <v>207</v>
      </c>
      <c r="M72" s="292" t="s">
        <v>208</v>
      </c>
      <c r="N72" s="292" t="s">
        <v>209</v>
      </c>
      <c r="O72" s="292" t="s">
        <v>210</v>
      </c>
      <c r="P72" s="292" t="s">
        <v>211</v>
      </c>
      <c r="Q72" s="292" t="s">
        <v>212</v>
      </c>
      <c r="R72" s="292" t="s">
        <v>213</v>
      </c>
      <c r="S72" s="292" t="s">
        <v>214</v>
      </c>
      <c r="T72" s="292" t="s">
        <v>215</v>
      </c>
      <c r="U72" s="292" t="s">
        <v>216</v>
      </c>
      <c r="V72" s="227"/>
    </row>
    <row r="73" spans="1:23" s="32" customFormat="1" ht="10">
      <c r="A73" s="120"/>
      <c r="B73" s="373"/>
      <c r="C73" s="372"/>
      <c r="D73" s="101" t="s">
        <v>1</v>
      </c>
      <c r="E73" s="98">
        <v>10</v>
      </c>
      <c r="F73" s="252">
        <v>10</v>
      </c>
      <c r="G73" s="359"/>
      <c r="H73" s="359"/>
      <c r="I73" s="359"/>
      <c r="J73" s="359"/>
      <c r="K73" s="359"/>
      <c r="L73" s="359"/>
      <c r="M73" s="359"/>
      <c r="N73" s="359"/>
      <c r="O73" s="359"/>
      <c r="P73" s="359"/>
      <c r="Q73" s="359"/>
      <c r="R73" s="359"/>
      <c r="S73" s="359"/>
      <c r="T73" s="359"/>
      <c r="U73" s="359"/>
      <c r="V73" s="374"/>
    </row>
    <row r="74" spans="1:23" s="32" customFormat="1" ht="10">
      <c r="A74" s="120"/>
      <c r="B74" s="373"/>
      <c r="C74" s="372"/>
      <c r="D74" s="36" t="s">
        <v>2</v>
      </c>
      <c r="E74" s="99">
        <v>20</v>
      </c>
      <c r="F74" s="253"/>
      <c r="G74" s="360"/>
      <c r="H74" s="360"/>
      <c r="I74" s="360"/>
      <c r="J74" s="360"/>
      <c r="K74" s="361"/>
      <c r="L74" s="359"/>
      <c r="M74" s="361"/>
      <c r="N74" s="361"/>
      <c r="O74" s="361"/>
      <c r="P74" s="359"/>
      <c r="Q74" s="361"/>
      <c r="R74" s="361"/>
      <c r="S74" s="359"/>
      <c r="T74" s="359"/>
      <c r="U74" s="359"/>
      <c r="V74" s="374"/>
    </row>
    <row r="75" spans="1:23" s="32" customFormat="1" ht="10">
      <c r="A75" s="120"/>
      <c r="B75" s="373"/>
      <c r="C75" s="372"/>
      <c r="D75" s="37" t="s">
        <v>75</v>
      </c>
      <c r="E75" s="100">
        <v>25</v>
      </c>
      <c r="F75" s="253"/>
      <c r="G75" s="359"/>
      <c r="H75" s="359"/>
      <c r="I75" s="359"/>
      <c r="J75" s="359"/>
      <c r="K75" s="359"/>
      <c r="L75" s="359"/>
      <c r="M75" s="359"/>
      <c r="N75" s="359"/>
      <c r="O75" s="359"/>
      <c r="P75" s="359"/>
      <c r="Q75" s="359"/>
      <c r="R75" s="359"/>
      <c r="S75" s="359"/>
      <c r="T75" s="359"/>
      <c r="U75" s="359"/>
      <c r="V75" s="374"/>
    </row>
    <row r="76" spans="1:23" s="32" customFormat="1" ht="10">
      <c r="A76" s="120"/>
      <c r="B76" s="120"/>
      <c r="C76" s="120"/>
      <c r="D76" s="102" t="s">
        <v>74</v>
      </c>
      <c r="E76" s="103">
        <v>55</v>
      </c>
      <c r="F76" s="254">
        <f>SUM(F73:F75)</f>
        <v>10</v>
      </c>
      <c r="G76" s="191">
        <f t="shared" ref="G76:U76" si="4">SUM(G73:G75)</f>
        <v>0</v>
      </c>
      <c r="H76" s="191">
        <f t="shared" si="4"/>
        <v>0</v>
      </c>
      <c r="I76" s="191">
        <f t="shared" si="4"/>
        <v>0</v>
      </c>
      <c r="J76" s="191">
        <f t="shared" si="4"/>
        <v>0</v>
      </c>
      <c r="K76" s="191">
        <f t="shared" si="4"/>
        <v>0</v>
      </c>
      <c r="L76" s="191">
        <f t="shared" si="4"/>
        <v>0</v>
      </c>
      <c r="M76" s="191">
        <f t="shared" si="4"/>
        <v>0</v>
      </c>
      <c r="N76" s="191">
        <f t="shared" si="4"/>
        <v>0</v>
      </c>
      <c r="O76" s="191">
        <f t="shared" si="4"/>
        <v>0</v>
      </c>
      <c r="P76" s="191">
        <f t="shared" si="4"/>
        <v>0</v>
      </c>
      <c r="Q76" s="191">
        <f t="shared" si="4"/>
        <v>0</v>
      </c>
      <c r="R76" s="191">
        <f t="shared" si="4"/>
        <v>0</v>
      </c>
      <c r="S76" s="191">
        <f t="shared" si="4"/>
        <v>0</v>
      </c>
      <c r="T76" s="191">
        <f t="shared" si="4"/>
        <v>0</v>
      </c>
      <c r="U76" s="191">
        <f t="shared" si="4"/>
        <v>0</v>
      </c>
      <c r="V76" s="183"/>
    </row>
    <row r="77" spans="1:23" s="32" customFormat="1" ht="10">
      <c r="A77" s="120"/>
      <c r="B77" s="120"/>
      <c r="C77" s="120"/>
      <c r="D77" s="102" t="s">
        <v>217</v>
      </c>
      <c r="E77" s="358">
        <f>SUM(G76:U76)</f>
        <v>0</v>
      </c>
      <c r="F77" s="254"/>
      <c r="G77" s="191"/>
      <c r="H77" s="191"/>
      <c r="I77" s="191"/>
      <c r="J77" s="191"/>
      <c r="K77" s="191"/>
      <c r="L77" s="191"/>
      <c r="M77" s="96"/>
      <c r="N77" s="96"/>
      <c r="O77" s="96"/>
      <c r="P77" s="96"/>
      <c r="Q77" s="96"/>
      <c r="R77" s="96"/>
      <c r="S77" s="96"/>
      <c r="T77" s="96"/>
      <c r="U77" s="96"/>
      <c r="V77" s="183"/>
    </row>
    <row r="78" spans="1:23" ht="18" customHeight="1">
      <c r="D78" s="362" t="s">
        <v>70</v>
      </c>
      <c r="E78" s="375"/>
      <c r="F78" s="375"/>
      <c r="G78" s="375"/>
      <c r="H78" s="375"/>
      <c r="I78" s="375"/>
      <c r="J78" s="375"/>
      <c r="K78" s="375"/>
      <c r="L78" s="375"/>
      <c r="M78" s="375"/>
      <c r="N78" s="375"/>
      <c r="O78" s="375"/>
      <c r="P78" s="375"/>
      <c r="Q78" s="375"/>
      <c r="R78" s="375"/>
      <c r="S78" s="375"/>
      <c r="T78" s="375"/>
      <c r="U78" s="375"/>
    </row>
    <row r="79" spans="1:23" s="28" customFormat="1" ht="40.5" customHeight="1">
      <c r="A79" s="49"/>
      <c r="B79" s="49"/>
      <c r="C79" s="49"/>
      <c r="D79" s="362" t="s">
        <v>169</v>
      </c>
      <c r="E79" s="376"/>
      <c r="F79" s="376"/>
      <c r="G79" s="376"/>
      <c r="H79" s="376"/>
      <c r="I79" s="376"/>
      <c r="J79" s="376"/>
      <c r="K79" s="376"/>
      <c r="L79" s="376"/>
      <c r="M79" s="376"/>
      <c r="N79" s="376"/>
      <c r="O79" s="376"/>
      <c r="P79" s="376"/>
      <c r="Q79" s="376"/>
      <c r="R79" s="376"/>
      <c r="S79" s="376"/>
      <c r="T79" s="376"/>
      <c r="U79" s="377"/>
      <c r="V79" s="121"/>
    </row>
    <row r="80" spans="1:23" s="28" customFormat="1" ht="40.5" customHeight="1">
      <c r="A80" s="49"/>
      <c r="B80" s="49"/>
      <c r="C80" s="49"/>
      <c r="D80" s="362" t="s">
        <v>170</v>
      </c>
      <c r="E80" s="363"/>
      <c r="F80" s="363"/>
      <c r="G80" s="363"/>
      <c r="H80" s="363"/>
      <c r="I80" s="363"/>
      <c r="J80" s="363"/>
      <c r="K80" s="363"/>
      <c r="L80" s="363"/>
      <c r="M80" s="363"/>
      <c r="N80" s="363"/>
      <c r="O80" s="363"/>
      <c r="P80" s="363"/>
      <c r="Q80" s="363"/>
      <c r="R80" s="363"/>
      <c r="S80" s="363"/>
      <c r="T80" s="363"/>
      <c r="U80" s="225"/>
      <c r="V80" s="121"/>
    </row>
    <row r="81" spans="1:22" s="28" customFormat="1" ht="34.5" customHeight="1">
      <c r="A81" s="49"/>
      <c r="B81" s="49"/>
      <c r="C81" s="49"/>
      <c r="D81" s="362" t="s">
        <v>72</v>
      </c>
      <c r="E81" s="376"/>
      <c r="F81" s="376"/>
      <c r="G81" s="376"/>
      <c r="H81" s="376"/>
      <c r="I81" s="376"/>
      <c r="J81" s="376"/>
      <c r="K81" s="376"/>
      <c r="L81" s="376"/>
      <c r="M81" s="376"/>
      <c r="N81" s="376"/>
      <c r="O81" s="376"/>
      <c r="P81" s="376"/>
      <c r="Q81" s="376"/>
      <c r="R81" s="376"/>
      <c r="S81" s="376"/>
      <c r="T81" s="376"/>
      <c r="U81" s="377"/>
      <c r="V81" s="121"/>
    </row>
    <row r="82" spans="1:22" s="51" customFormat="1" ht="40.5" customHeight="1">
      <c r="A82" s="50"/>
      <c r="B82" s="50"/>
      <c r="C82" s="50"/>
      <c r="D82" s="362" t="s">
        <v>73</v>
      </c>
      <c r="E82" s="378"/>
      <c r="F82" s="378"/>
      <c r="G82" s="378"/>
      <c r="H82" s="378"/>
      <c r="I82" s="378"/>
      <c r="J82" s="378"/>
      <c r="K82" s="378"/>
      <c r="L82" s="378"/>
      <c r="M82" s="378"/>
      <c r="N82" s="378"/>
      <c r="O82" s="378"/>
      <c r="P82" s="378"/>
      <c r="Q82" s="378"/>
      <c r="R82" s="378"/>
      <c r="S82" s="378"/>
      <c r="T82" s="378"/>
      <c r="U82" s="379"/>
      <c r="V82" s="121"/>
    </row>
    <row r="83" spans="1:22" ht="25">
      <c r="A83" s="364" t="s">
        <v>43</v>
      </c>
      <c r="B83" s="365"/>
      <c r="C83" s="365"/>
      <c r="D83" s="365"/>
      <c r="E83" s="365"/>
      <c r="F83" s="365"/>
      <c r="G83" s="365"/>
      <c r="H83" s="365"/>
      <c r="I83" s="365"/>
      <c r="J83" s="365"/>
      <c r="K83" s="365"/>
      <c r="L83" s="365"/>
      <c r="M83" s="365"/>
      <c r="N83" s="365"/>
      <c r="O83" s="365"/>
      <c r="P83" s="365"/>
      <c r="Q83" s="365"/>
      <c r="R83" s="365"/>
      <c r="S83" s="365"/>
      <c r="T83" s="365"/>
      <c r="U83" s="365"/>
      <c r="V83" s="365"/>
    </row>
    <row r="84" spans="1:22" ht="14">
      <c r="D84" s="26" t="s">
        <v>50</v>
      </c>
      <c r="E84" s="382"/>
      <c r="F84" s="383"/>
      <c r="G84" s="240" t="s">
        <v>38</v>
      </c>
      <c r="H84" s="69"/>
      <c r="I84" s="76"/>
      <c r="J84" s="77"/>
      <c r="K84" s="77"/>
      <c r="L84" s="77"/>
      <c r="M84" s="77"/>
      <c r="N84" s="77"/>
      <c r="O84" s="77"/>
      <c r="P84" s="77"/>
      <c r="Q84" s="77"/>
      <c r="R84" s="77"/>
      <c r="S84" s="77"/>
      <c r="T84" s="77"/>
      <c r="U84" s="78"/>
      <c r="V84" s="184"/>
    </row>
    <row r="85" spans="1:22" s="30" customFormat="1" ht="14">
      <c r="A85" s="49"/>
      <c r="B85" s="49"/>
      <c r="C85" s="49"/>
      <c r="D85" s="26" t="s">
        <v>167</v>
      </c>
      <c r="E85" s="380"/>
      <c r="F85" s="381"/>
      <c r="G85" s="79"/>
      <c r="H85" s="79"/>
      <c r="I85" s="79"/>
      <c r="J85" s="79"/>
      <c r="K85" s="79"/>
      <c r="L85" s="79"/>
      <c r="M85" s="235"/>
      <c r="N85" s="234" t="s">
        <v>171</v>
      </c>
      <c r="O85" s="91"/>
      <c r="P85" s="92" t="s">
        <v>34</v>
      </c>
      <c r="Q85" s="91"/>
      <c r="R85" s="93" t="s">
        <v>35</v>
      </c>
      <c r="S85" s="94"/>
      <c r="T85" s="93" t="s">
        <v>36</v>
      </c>
      <c r="U85" s="388" t="s">
        <v>37</v>
      </c>
      <c r="V85" s="387"/>
    </row>
    <row r="86" spans="1:22" s="30" customFormat="1" ht="14">
      <c r="A86" s="49"/>
      <c r="B86" s="49"/>
      <c r="C86" s="49"/>
      <c r="D86" s="26" t="s">
        <v>53</v>
      </c>
      <c r="E86" s="380"/>
      <c r="F86" s="381"/>
      <c r="G86" s="84"/>
      <c r="H86" s="84"/>
      <c r="I86" s="85"/>
      <c r="J86" s="84"/>
      <c r="K86" s="84"/>
      <c r="L86" s="84"/>
      <c r="M86" s="90"/>
      <c r="N86" s="86" t="s">
        <v>65</v>
      </c>
      <c r="O86" s="90"/>
      <c r="P86" s="87">
        <v>6</v>
      </c>
      <c r="Q86" s="88"/>
      <c r="R86" s="87">
        <v>9</v>
      </c>
      <c r="S86" s="88"/>
      <c r="T86" s="87">
        <v>12</v>
      </c>
      <c r="U86" s="386">
        <v>15</v>
      </c>
      <c r="V86" s="387"/>
    </row>
    <row r="87" spans="1:22" s="30" customFormat="1" ht="14">
      <c r="A87" s="49"/>
      <c r="B87" s="49"/>
      <c r="C87" s="49"/>
      <c r="D87" s="26" t="s">
        <v>48</v>
      </c>
      <c r="E87" s="380"/>
      <c r="F87" s="381"/>
      <c r="G87" s="84"/>
      <c r="H87" s="85"/>
      <c r="I87" s="84"/>
      <c r="J87" s="84"/>
      <c r="K87" s="84"/>
      <c r="L87" s="84"/>
      <c r="M87" s="90"/>
      <c r="N87" s="86" t="s">
        <v>67</v>
      </c>
      <c r="O87" s="90"/>
      <c r="P87" s="87">
        <f>SUM(84/P86)</f>
        <v>14</v>
      </c>
      <c r="Q87" s="88"/>
      <c r="R87" s="87">
        <f>SUM(84/R86)</f>
        <v>9.3333333333333339</v>
      </c>
      <c r="S87" s="88"/>
      <c r="T87" s="87">
        <f>SUM(84/T86)</f>
        <v>7</v>
      </c>
      <c r="U87" s="386">
        <f>SUM(84/U86)</f>
        <v>5.6</v>
      </c>
      <c r="V87" s="387"/>
    </row>
    <row r="88" spans="1:22" s="30" customFormat="1" ht="14">
      <c r="A88" s="49"/>
      <c r="B88" s="49"/>
      <c r="C88" s="49"/>
      <c r="D88" s="26" t="s">
        <v>64</v>
      </c>
      <c r="E88" s="380"/>
      <c r="F88" s="381"/>
      <c r="G88" s="84"/>
      <c r="H88" s="84"/>
      <c r="I88" s="84"/>
      <c r="J88" s="84"/>
      <c r="K88" s="84"/>
      <c r="L88" s="84"/>
      <c r="M88" s="90"/>
      <c r="N88" s="86" t="s">
        <v>63</v>
      </c>
      <c r="O88" s="90"/>
      <c r="P88" s="87">
        <f>SUM(55/P86)</f>
        <v>9.1666666666666661</v>
      </c>
      <c r="Q88" s="88"/>
      <c r="R88" s="87">
        <f>SUM(55/R86)</f>
        <v>6.1111111111111107</v>
      </c>
      <c r="S88" s="88"/>
      <c r="T88" s="87">
        <f>SUM(55/T86)</f>
        <v>4.583333333333333</v>
      </c>
      <c r="U88" s="386">
        <f>SUM(55/U86)</f>
        <v>3.6666666666666665</v>
      </c>
      <c r="V88" s="387"/>
    </row>
    <row r="89" spans="1:22" s="30" customFormat="1" ht="14">
      <c r="A89" s="49"/>
      <c r="B89" s="49"/>
      <c r="C89" s="49"/>
      <c r="D89" s="26" t="s">
        <v>54</v>
      </c>
      <c r="E89" s="380"/>
      <c r="F89" s="381"/>
      <c r="G89" s="230"/>
      <c r="H89" s="231"/>
      <c r="I89" s="231"/>
      <c r="J89" s="231"/>
      <c r="K89" s="231"/>
      <c r="L89" s="231"/>
      <c r="M89" s="231"/>
      <c r="N89" s="231"/>
      <c r="O89" s="231"/>
      <c r="P89" s="231"/>
      <c r="Q89" s="231"/>
      <c r="R89" s="231"/>
      <c r="S89" s="231"/>
      <c r="T89" s="231"/>
      <c r="U89" s="231"/>
      <c r="V89" s="232"/>
    </row>
    <row r="90" spans="1:22" s="30" customFormat="1" ht="14">
      <c r="A90" s="49"/>
      <c r="B90" s="49"/>
      <c r="C90" s="49"/>
      <c r="D90" s="26" t="s">
        <v>61</v>
      </c>
      <c r="E90" s="380"/>
      <c r="F90" s="381"/>
      <c r="G90" s="230"/>
      <c r="H90" s="231"/>
      <c r="I90" s="231"/>
      <c r="J90" s="231"/>
      <c r="K90" s="231"/>
      <c r="L90" s="231"/>
      <c r="M90" s="231"/>
      <c r="N90" s="231"/>
      <c r="O90" s="231"/>
      <c r="P90" s="231"/>
      <c r="Q90" s="231"/>
      <c r="R90" s="231"/>
      <c r="S90" s="231"/>
      <c r="T90" s="231"/>
      <c r="U90" s="231"/>
      <c r="V90" s="232"/>
    </row>
    <row r="91" spans="1:22" s="30" customFormat="1" ht="14">
      <c r="A91" s="49"/>
      <c r="B91" s="49"/>
      <c r="C91" s="49"/>
      <c r="D91" s="26" t="s">
        <v>52</v>
      </c>
      <c r="E91" s="380"/>
      <c r="F91" s="381"/>
      <c r="G91" s="230"/>
      <c r="H91" s="231"/>
      <c r="I91" s="231"/>
      <c r="J91" s="231"/>
      <c r="K91" s="231"/>
      <c r="L91" s="231"/>
      <c r="M91" s="231"/>
      <c r="N91" s="231"/>
      <c r="O91" s="231"/>
      <c r="P91" s="231"/>
      <c r="Q91" s="231"/>
      <c r="R91" s="231"/>
      <c r="S91" s="231"/>
      <c r="T91" s="231"/>
      <c r="U91" s="231"/>
      <c r="V91" s="233"/>
    </row>
    <row r="92" spans="1:22" s="30" customFormat="1" ht="66.75" customHeight="1">
      <c r="A92" s="121"/>
      <c r="B92" s="384" t="s">
        <v>55</v>
      </c>
      <c r="C92" s="385"/>
      <c r="D92" s="385"/>
      <c r="E92" s="385"/>
      <c r="F92" s="385"/>
      <c r="G92" s="385"/>
      <c r="H92" s="385"/>
      <c r="I92" s="385"/>
      <c r="J92" s="385"/>
      <c r="K92" s="385"/>
      <c r="L92" s="385"/>
      <c r="M92" s="385"/>
      <c r="N92" s="385"/>
      <c r="O92" s="385"/>
      <c r="P92" s="385"/>
      <c r="Q92" s="385"/>
      <c r="R92" s="385"/>
      <c r="S92" s="385"/>
      <c r="T92" s="385"/>
      <c r="U92" s="385"/>
      <c r="V92" s="54"/>
    </row>
    <row r="93" spans="1:22" s="30" customFormat="1">
      <c r="A93" s="121"/>
      <c r="B93" s="121"/>
      <c r="C93" s="121"/>
      <c r="D93" s="27"/>
      <c r="E93" s="27"/>
      <c r="F93" s="31"/>
      <c r="G93" s="27"/>
      <c r="H93" s="27"/>
      <c r="I93" s="27"/>
      <c r="J93" s="27"/>
      <c r="K93" s="27"/>
      <c r="L93" s="27"/>
      <c r="M93" s="27"/>
      <c r="N93" s="27"/>
      <c r="O93" s="27"/>
      <c r="P93" s="27"/>
      <c r="Q93" s="27"/>
      <c r="R93" s="27"/>
      <c r="S93" s="27"/>
      <c r="T93" s="27"/>
      <c r="U93" s="27"/>
      <c r="V93" s="54"/>
    </row>
    <row r="94" spans="1:22" s="27" customFormat="1" ht="38.25" customHeight="1">
      <c r="A94" s="228"/>
      <c r="B94" s="55" t="s">
        <v>46</v>
      </c>
      <c r="C94" s="228"/>
      <c r="D94" s="108"/>
      <c r="E94" s="55"/>
      <c r="F94" s="241"/>
      <c r="H94" s="55" t="s">
        <v>47</v>
      </c>
      <c r="I94" s="55"/>
      <c r="J94" s="55"/>
      <c r="K94" s="55"/>
      <c r="L94" s="55"/>
      <c r="M94" s="55"/>
      <c r="N94" s="55"/>
      <c r="O94" s="55"/>
      <c r="P94" s="55"/>
      <c r="Q94" s="55"/>
      <c r="R94" s="55"/>
      <c r="S94" s="55"/>
      <c r="T94" s="55"/>
      <c r="U94" s="245"/>
      <c r="V94" s="246"/>
    </row>
    <row r="95" spans="1:22" s="27" customFormat="1">
      <c r="A95" s="229"/>
      <c r="B95" s="242"/>
      <c r="C95" s="229"/>
      <c r="D95" s="108"/>
      <c r="E95" s="44"/>
      <c r="F95" s="243"/>
      <c r="H95" s="242"/>
      <c r="I95" s="242"/>
      <c r="J95" s="242"/>
      <c r="K95" s="242"/>
      <c r="L95" s="242"/>
      <c r="M95" s="242"/>
      <c r="N95" s="242"/>
      <c r="O95" s="242"/>
      <c r="P95" s="242"/>
      <c r="Q95" s="242"/>
      <c r="R95" s="242"/>
      <c r="S95" s="242"/>
      <c r="T95" s="242"/>
      <c r="U95" s="247"/>
      <c r="V95" s="246"/>
    </row>
    <row r="96" spans="1:22" s="25" customFormat="1">
      <c r="A96" s="229"/>
      <c r="B96" s="45" t="s">
        <v>41</v>
      </c>
      <c r="C96" s="229"/>
      <c r="D96" s="244"/>
      <c r="E96" s="44" t="s">
        <v>42</v>
      </c>
      <c r="F96" s="48"/>
      <c r="H96" s="45" t="s">
        <v>40</v>
      </c>
      <c r="I96" s="45"/>
      <c r="J96" s="45"/>
      <c r="K96" s="45"/>
      <c r="L96" s="46"/>
      <c r="M96" s="46"/>
      <c r="N96" s="46"/>
      <c r="O96" s="46"/>
      <c r="P96" s="244"/>
      <c r="Q96" s="46"/>
      <c r="R96" s="45" t="s">
        <v>42</v>
      </c>
      <c r="S96" s="46"/>
      <c r="T96" s="45"/>
      <c r="U96" s="248"/>
      <c r="V96" s="246"/>
    </row>
    <row r="97" spans="1:22" s="30" customFormat="1">
      <c r="A97" s="229"/>
      <c r="B97" s="45"/>
      <c r="C97" s="229"/>
      <c r="D97" s="56"/>
      <c r="E97" s="44"/>
      <c r="F97" s="47"/>
      <c r="H97" s="73"/>
      <c r="I97" s="45"/>
      <c r="J97" s="45"/>
      <c r="K97" s="45"/>
      <c r="L97" s="45"/>
      <c r="M97" s="45"/>
      <c r="N97" s="45"/>
      <c r="O97" s="45"/>
      <c r="P97" s="45"/>
      <c r="Q97" s="45"/>
      <c r="R97" s="45"/>
      <c r="S97" s="45"/>
      <c r="T97" s="45"/>
      <c r="U97" s="248"/>
      <c r="V97" s="246"/>
    </row>
    <row r="98" spans="1:22">
      <c r="D98" s="38"/>
      <c r="E98" s="63"/>
      <c r="F98" s="64"/>
      <c r="G98" s="65"/>
      <c r="H98" s="66"/>
      <c r="I98" s="67"/>
      <c r="J98" s="68"/>
      <c r="K98" s="69"/>
      <c r="L98" s="69"/>
      <c r="M98" s="30"/>
      <c r="T98" s="249"/>
      <c r="U98" s="249"/>
      <c r="V98" s="250"/>
    </row>
    <row r="99" spans="1:22" ht="26.25" customHeight="1"/>
    <row r="100" spans="1:22" s="30" customFormat="1">
      <c r="A100" s="49"/>
      <c r="B100" s="49"/>
      <c r="C100" s="49"/>
      <c r="D100" s="24"/>
      <c r="E100" s="29"/>
      <c r="F100" s="35"/>
      <c r="G100" s="24"/>
      <c r="H100" s="24"/>
      <c r="I100" s="24"/>
      <c r="J100" s="24"/>
      <c r="K100" s="24"/>
      <c r="L100" s="24"/>
      <c r="M100" s="24"/>
      <c r="N100" s="24"/>
      <c r="O100" s="24"/>
      <c r="P100" s="24"/>
      <c r="Q100" s="24"/>
      <c r="R100" s="24"/>
      <c r="S100" s="24"/>
      <c r="T100" s="24"/>
      <c r="U100" s="24"/>
      <c r="V100" s="54"/>
    </row>
  </sheetData>
  <mergeCells count="52">
    <mergeCell ref="C27:C35"/>
    <mergeCell ref="C52:C58"/>
    <mergeCell ref="C36:C51"/>
    <mergeCell ref="V1:V68"/>
    <mergeCell ref="C1:C3"/>
    <mergeCell ref="D1:D2"/>
    <mergeCell ref="E1:E2"/>
    <mergeCell ref="F1:F2"/>
    <mergeCell ref="G1:I1"/>
    <mergeCell ref="J1:L1"/>
    <mergeCell ref="M1:O1"/>
    <mergeCell ref="P1:R1"/>
    <mergeCell ref="S1:U1"/>
    <mergeCell ref="C4:C6"/>
    <mergeCell ref="C7:C10"/>
    <mergeCell ref="C11:C14"/>
    <mergeCell ref="C15:C16"/>
    <mergeCell ref="C18:C26"/>
    <mergeCell ref="A18:A58"/>
    <mergeCell ref="B18:B58"/>
    <mergeCell ref="A60:A67"/>
    <mergeCell ref="B60:B67"/>
    <mergeCell ref="A1:B3"/>
    <mergeCell ref="A4:A16"/>
    <mergeCell ref="B4:B16"/>
    <mergeCell ref="E89:F89"/>
    <mergeCell ref="E90:F90"/>
    <mergeCell ref="E84:F84"/>
    <mergeCell ref="E91:F91"/>
    <mergeCell ref="B92:U92"/>
    <mergeCell ref="E87:F87"/>
    <mergeCell ref="E88:F88"/>
    <mergeCell ref="U86:V86"/>
    <mergeCell ref="U87:V87"/>
    <mergeCell ref="U88:V88"/>
    <mergeCell ref="U85:V85"/>
    <mergeCell ref="E85:F85"/>
    <mergeCell ref="E86:F86"/>
    <mergeCell ref="D80:T80"/>
    <mergeCell ref="A83:V83"/>
    <mergeCell ref="M70:O70"/>
    <mergeCell ref="P70:R70"/>
    <mergeCell ref="S70:U70"/>
    <mergeCell ref="G71:U71"/>
    <mergeCell ref="B72:C75"/>
    <mergeCell ref="G70:I70"/>
    <mergeCell ref="J70:L70"/>
    <mergeCell ref="V73:V75"/>
    <mergeCell ref="D78:U78"/>
    <mergeCell ref="D79:U79"/>
    <mergeCell ref="D81:U81"/>
    <mergeCell ref="D82:U82"/>
  </mergeCells>
  <phoneticPr fontId="69" type="noConversion"/>
  <conditionalFormatting sqref="P86:T86">
    <cfRule type="cellIs" dxfId="2" priority="1" operator="lessThan">
      <formula>0</formula>
    </cfRule>
  </conditionalFormatting>
  <pageMargins left="0.5" right="0.5" top="0.4" bottom="0.3" header="0.3" footer="0.3"/>
  <pageSetup orientation="portrait" horizontalDpi="1200" verticalDpi="1200"/>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view="pageLayout" topLeftCell="A50" zoomScale="150" workbookViewId="0">
      <selection activeCell="G73" sqref="G73:L75"/>
    </sheetView>
  </sheetViews>
  <sheetFormatPr baseColWidth="10" defaultColWidth="9.1640625" defaultRowHeight="12" x14ac:dyDescent="0"/>
  <cols>
    <col min="1" max="1" width="2.1640625" style="49" customWidth="1"/>
    <col min="2" max="2" width="8.6640625" style="49" customWidth="1"/>
    <col min="3" max="3" width="2" style="49" customWidth="1"/>
    <col min="4" max="4" width="24" style="24" customWidth="1"/>
    <col min="5" max="5" width="3.33203125" style="29" customWidth="1"/>
    <col min="6" max="6" width="3.33203125" style="35" customWidth="1"/>
    <col min="7" max="21" width="3.33203125" style="24" customWidth="1"/>
    <col min="22" max="22" width="2" style="54" customWidth="1"/>
    <col min="23" max="16384" width="9.1640625" style="24"/>
  </cols>
  <sheetData>
    <row r="1" spans="1:22" ht="9" customHeight="1">
      <c r="A1" s="401" t="s">
        <v>157</v>
      </c>
      <c r="B1" s="402"/>
      <c r="C1" s="430" t="s">
        <v>144</v>
      </c>
      <c r="D1" s="433" t="s">
        <v>4</v>
      </c>
      <c r="E1" s="435" t="s">
        <v>3</v>
      </c>
      <c r="F1" s="449" t="s">
        <v>149</v>
      </c>
      <c r="G1" s="445" t="s">
        <v>158</v>
      </c>
      <c r="H1" s="446"/>
      <c r="I1" s="446"/>
      <c r="J1" s="445" t="s">
        <v>159</v>
      </c>
      <c r="K1" s="446"/>
      <c r="L1" s="446"/>
      <c r="M1" s="445" t="s">
        <v>160</v>
      </c>
      <c r="N1" s="446"/>
      <c r="O1" s="446"/>
      <c r="P1" s="445" t="s">
        <v>161</v>
      </c>
      <c r="Q1" s="446"/>
      <c r="R1" s="446"/>
      <c r="S1" s="445" t="s">
        <v>162</v>
      </c>
      <c r="T1" s="446"/>
      <c r="U1" s="446"/>
      <c r="V1" s="428" t="s">
        <v>45</v>
      </c>
    </row>
    <row r="2" spans="1:22" ht="12.75" customHeight="1">
      <c r="A2" s="401"/>
      <c r="B2" s="402"/>
      <c r="C2" s="430"/>
      <c r="D2" s="447"/>
      <c r="E2" s="448"/>
      <c r="F2" s="449"/>
      <c r="G2" s="368" t="s">
        <v>165</v>
      </c>
      <c r="H2" s="369"/>
      <c r="I2" s="369"/>
      <c r="J2" s="370"/>
      <c r="K2" s="370"/>
      <c r="L2" s="370"/>
      <c r="M2" s="370"/>
      <c r="N2" s="370"/>
      <c r="O2" s="370"/>
      <c r="P2" s="370"/>
      <c r="Q2" s="370"/>
      <c r="R2" s="370"/>
      <c r="S2" s="370"/>
      <c r="T2" s="370"/>
      <c r="U2" s="370"/>
      <c r="V2" s="428"/>
    </row>
    <row r="3" spans="1:22" ht="28" customHeight="1">
      <c r="A3" s="403"/>
      <c r="B3" s="402"/>
      <c r="C3" s="431"/>
      <c r="D3" s="434"/>
      <c r="E3" s="436"/>
      <c r="F3" s="450"/>
      <c r="G3" s="292" t="s">
        <v>202</v>
      </c>
      <c r="H3" s="292" t="s">
        <v>203</v>
      </c>
      <c r="I3" s="292" t="s">
        <v>204</v>
      </c>
      <c r="J3" s="292" t="s">
        <v>205</v>
      </c>
      <c r="K3" s="292" t="s">
        <v>206</v>
      </c>
      <c r="L3" s="292" t="s">
        <v>207</v>
      </c>
      <c r="M3" s="292" t="s">
        <v>208</v>
      </c>
      <c r="N3" s="292" t="s">
        <v>209</v>
      </c>
      <c r="O3" s="292" t="s">
        <v>210</v>
      </c>
      <c r="P3" s="292" t="s">
        <v>211</v>
      </c>
      <c r="Q3" s="292" t="s">
        <v>212</v>
      </c>
      <c r="R3" s="292" t="s">
        <v>213</v>
      </c>
      <c r="S3" s="292" t="s">
        <v>214</v>
      </c>
      <c r="T3" s="292" t="s">
        <v>215</v>
      </c>
      <c r="U3" s="292" t="s">
        <v>216</v>
      </c>
      <c r="V3" s="429"/>
    </row>
    <row r="4" spans="1:22" s="33" customFormat="1" ht="12" customHeight="1">
      <c r="A4" s="404"/>
      <c r="B4" s="404"/>
      <c r="C4" s="432"/>
      <c r="D4" s="204" t="s">
        <v>166</v>
      </c>
      <c r="E4" s="209">
        <f>SUM(E5:E17)</f>
        <v>29</v>
      </c>
      <c r="F4" s="210"/>
      <c r="G4" s="209">
        <f>SUM(G5:G17)</f>
        <v>4</v>
      </c>
      <c r="H4" s="209">
        <f t="shared" ref="H4:U4" si="0">SUM(H5:H17)</f>
        <v>4</v>
      </c>
      <c r="I4" s="209">
        <f t="shared" si="0"/>
        <v>7</v>
      </c>
      <c r="J4" s="209">
        <f t="shared" si="0"/>
        <v>6</v>
      </c>
      <c r="K4" s="209">
        <f t="shared" si="0"/>
        <v>4</v>
      </c>
      <c r="L4" s="209">
        <f t="shared" si="0"/>
        <v>4</v>
      </c>
      <c r="M4" s="209">
        <f>SUM(M5:M17)</f>
        <v>0</v>
      </c>
      <c r="N4" s="209">
        <f t="shared" si="0"/>
        <v>0</v>
      </c>
      <c r="O4" s="209">
        <f t="shared" si="0"/>
        <v>0</v>
      </c>
      <c r="P4" s="209">
        <f t="shared" si="0"/>
        <v>0</v>
      </c>
      <c r="Q4" s="209">
        <f t="shared" si="0"/>
        <v>0</v>
      </c>
      <c r="R4" s="209">
        <f t="shared" si="0"/>
        <v>0</v>
      </c>
      <c r="S4" s="209">
        <f t="shared" si="0"/>
        <v>0</v>
      </c>
      <c r="T4" s="209">
        <f t="shared" si="0"/>
        <v>0</v>
      </c>
      <c r="U4" s="209">
        <f t="shared" si="0"/>
        <v>0</v>
      </c>
      <c r="V4" s="429"/>
    </row>
    <row r="5" spans="1:22" s="33" customFormat="1" ht="10.25" customHeight="1">
      <c r="A5" s="405" t="s">
        <v>154</v>
      </c>
      <c r="B5" s="408" t="s">
        <v>153</v>
      </c>
      <c r="C5" s="412">
        <v>1</v>
      </c>
      <c r="D5" s="134" t="s">
        <v>84</v>
      </c>
      <c r="E5" s="161">
        <v>4</v>
      </c>
      <c r="F5" s="175"/>
      <c r="H5" s="111">
        <v>4</v>
      </c>
      <c r="I5" s="112"/>
      <c r="J5" s="112"/>
      <c r="K5" s="112"/>
      <c r="L5" s="112"/>
      <c r="M5" s="112"/>
      <c r="N5" s="112"/>
      <c r="O5" s="112"/>
      <c r="P5" s="112"/>
      <c r="Q5" s="112"/>
      <c r="R5" s="112"/>
      <c r="S5" s="112"/>
      <c r="T5" s="112"/>
      <c r="U5" s="112"/>
      <c r="V5" s="429"/>
    </row>
    <row r="6" spans="1:22" s="33" customFormat="1" ht="10">
      <c r="A6" s="406"/>
      <c r="B6" s="409"/>
      <c r="C6" s="413"/>
      <c r="D6" s="135" t="s">
        <v>85</v>
      </c>
      <c r="E6" s="162">
        <v>3</v>
      </c>
      <c r="F6" s="176"/>
      <c r="G6" s="114">
        <v>3</v>
      </c>
      <c r="H6" s="113"/>
      <c r="I6" s="112"/>
      <c r="J6" s="112"/>
      <c r="K6" s="112"/>
      <c r="L6" s="112"/>
      <c r="M6" s="112"/>
      <c r="N6" s="112"/>
      <c r="O6" s="112"/>
      <c r="P6" s="112"/>
      <c r="Q6" s="112"/>
      <c r="R6" s="112"/>
      <c r="S6" s="112"/>
      <c r="T6" s="112"/>
      <c r="U6" s="112"/>
      <c r="V6" s="429"/>
    </row>
    <row r="7" spans="1:22" s="33" customFormat="1" ht="11" thickBot="1">
      <c r="A7" s="406"/>
      <c r="B7" s="409"/>
      <c r="C7" s="414"/>
      <c r="D7" s="136" t="s">
        <v>86</v>
      </c>
      <c r="E7" s="163">
        <v>1</v>
      </c>
      <c r="F7" s="177"/>
      <c r="G7" s="127">
        <v>1</v>
      </c>
      <c r="H7" s="124"/>
      <c r="I7" s="124"/>
      <c r="J7" s="124"/>
      <c r="K7" s="124"/>
      <c r="L7" s="124"/>
      <c r="M7" s="124"/>
      <c r="N7" s="124"/>
      <c r="O7" s="124"/>
      <c r="P7" s="124"/>
      <c r="Q7" s="124"/>
      <c r="R7" s="124"/>
      <c r="S7" s="124"/>
      <c r="T7" s="124"/>
      <c r="U7" s="123"/>
      <c r="V7" s="429"/>
    </row>
    <row r="8" spans="1:22" s="33" customFormat="1" ht="10.25" customHeight="1">
      <c r="A8" s="406"/>
      <c r="B8" s="410"/>
      <c r="C8" s="415">
        <v>2</v>
      </c>
      <c r="D8" s="137" t="s">
        <v>87</v>
      </c>
      <c r="E8" s="164">
        <v>1</v>
      </c>
      <c r="F8" s="178"/>
      <c r="G8" s="119"/>
      <c r="H8" s="119"/>
      <c r="I8" s="115">
        <v>1</v>
      </c>
      <c r="J8" s="160"/>
      <c r="K8" s="119"/>
      <c r="L8" s="119"/>
      <c r="M8" s="119"/>
      <c r="N8" s="119"/>
      <c r="O8" s="119"/>
      <c r="P8" s="119"/>
      <c r="Q8" s="119"/>
      <c r="R8" s="119"/>
      <c r="S8" s="119"/>
      <c r="T8" s="119"/>
      <c r="U8" s="119"/>
      <c r="V8" s="429"/>
    </row>
    <row r="9" spans="1:22" s="33" customFormat="1" ht="10">
      <c r="A9" s="406"/>
      <c r="B9" s="410"/>
      <c r="C9" s="416"/>
      <c r="D9" s="137" t="s">
        <v>88</v>
      </c>
      <c r="E9" s="164">
        <v>1</v>
      </c>
      <c r="F9" s="176"/>
      <c r="G9" s="112"/>
      <c r="H9" s="112"/>
      <c r="I9" s="115">
        <v>1</v>
      </c>
      <c r="J9" s="155"/>
      <c r="K9" s="112"/>
      <c r="L9" s="112"/>
      <c r="M9" s="112"/>
      <c r="N9" s="112"/>
      <c r="O9" s="112"/>
      <c r="P9" s="112"/>
      <c r="Q9" s="112"/>
      <c r="R9" s="112"/>
      <c r="S9" s="112"/>
      <c r="T9" s="112"/>
      <c r="U9" s="112"/>
      <c r="V9" s="429"/>
    </row>
    <row r="10" spans="1:22" s="33" customFormat="1" ht="10">
      <c r="A10" s="406"/>
      <c r="B10" s="410"/>
      <c r="C10" s="416"/>
      <c r="D10" s="138" t="s">
        <v>89</v>
      </c>
      <c r="E10" s="164">
        <v>3</v>
      </c>
      <c r="F10" s="176"/>
      <c r="G10" s="113"/>
      <c r="H10" s="113"/>
      <c r="I10" s="115">
        <v>3</v>
      </c>
      <c r="J10" s="155"/>
      <c r="K10" s="112"/>
      <c r="L10" s="112"/>
      <c r="M10" s="112"/>
      <c r="N10" s="112"/>
      <c r="O10" s="112"/>
      <c r="P10" s="112"/>
      <c r="Q10" s="112"/>
      <c r="R10" s="112"/>
      <c r="S10" s="112"/>
      <c r="T10" s="112"/>
      <c r="U10" s="112"/>
      <c r="V10" s="429"/>
    </row>
    <row r="11" spans="1:22" s="33" customFormat="1" ht="11" thickBot="1">
      <c r="A11" s="406"/>
      <c r="B11" s="410"/>
      <c r="C11" s="417"/>
      <c r="D11" s="139" t="s">
        <v>90</v>
      </c>
      <c r="E11" s="165">
        <v>2</v>
      </c>
      <c r="F11" s="177"/>
      <c r="G11" s="123"/>
      <c r="H11" s="123"/>
      <c r="I11" s="122">
        <v>2</v>
      </c>
      <c r="J11" s="159"/>
      <c r="K11" s="124"/>
      <c r="L11" s="124"/>
      <c r="M11" s="124"/>
      <c r="N11" s="124"/>
      <c r="O11" s="124"/>
      <c r="P11" s="124"/>
      <c r="Q11" s="124"/>
      <c r="R11" s="124"/>
      <c r="S11" s="124"/>
      <c r="T11" s="123"/>
      <c r="U11" s="124"/>
      <c r="V11" s="429"/>
    </row>
    <row r="12" spans="1:22" s="33" customFormat="1" ht="10.25" customHeight="1">
      <c r="A12" s="406"/>
      <c r="B12" s="410"/>
      <c r="C12" s="418">
        <v>3</v>
      </c>
      <c r="D12" s="140" t="s">
        <v>91</v>
      </c>
      <c r="E12" s="166">
        <v>3</v>
      </c>
      <c r="F12" s="179"/>
      <c r="G12" s="119"/>
      <c r="H12" s="119"/>
      <c r="I12" s="119"/>
      <c r="J12" s="116">
        <v>3</v>
      </c>
      <c r="L12" s="160"/>
      <c r="M12" s="119"/>
      <c r="N12" s="119"/>
      <c r="O12" s="119"/>
      <c r="P12" s="119"/>
      <c r="Q12" s="119"/>
      <c r="R12" s="119"/>
      <c r="S12" s="119"/>
      <c r="T12" s="118"/>
      <c r="U12" s="119"/>
      <c r="V12" s="429"/>
    </row>
    <row r="13" spans="1:22" s="33" customFormat="1" ht="10">
      <c r="A13" s="406"/>
      <c r="B13" s="410"/>
      <c r="C13" s="419"/>
      <c r="D13" s="140" t="s">
        <v>92</v>
      </c>
      <c r="E13" s="166">
        <v>3</v>
      </c>
      <c r="F13" s="176"/>
      <c r="G13" s="113"/>
      <c r="H13" s="113"/>
      <c r="I13" s="112"/>
      <c r="J13" s="116">
        <v>3</v>
      </c>
      <c r="L13" s="155"/>
      <c r="M13" s="112"/>
      <c r="N13" s="112"/>
      <c r="O13" s="112"/>
      <c r="P13" s="112"/>
      <c r="Q13" s="112"/>
      <c r="R13" s="112"/>
      <c r="S13" s="112"/>
      <c r="T13" s="112"/>
      <c r="U13" s="112"/>
      <c r="V13" s="429"/>
    </row>
    <row r="14" spans="1:22" s="33" customFormat="1" ht="10">
      <c r="A14" s="406"/>
      <c r="B14" s="410"/>
      <c r="C14" s="419"/>
      <c r="D14" s="140" t="s">
        <v>155</v>
      </c>
      <c r="E14" s="166">
        <v>3</v>
      </c>
      <c r="F14" s="176"/>
      <c r="G14" s="112"/>
      <c r="H14" s="112"/>
      <c r="I14" s="112"/>
      <c r="J14" s="112"/>
      <c r="K14" s="116">
        <v>3</v>
      </c>
      <c r="L14" s="155"/>
      <c r="M14" s="112"/>
      <c r="N14" s="112"/>
      <c r="O14" s="112"/>
      <c r="P14" s="112"/>
      <c r="Q14" s="112"/>
      <c r="R14" s="112"/>
      <c r="S14" s="112"/>
      <c r="T14" s="112"/>
      <c r="U14" s="112"/>
      <c r="V14" s="429"/>
    </row>
    <row r="15" spans="1:22" s="33" customFormat="1" ht="12" customHeight="1" thickBot="1">
      <c r="A15" s="406"/>
      <c r="B15" s="410"/>
      <c r="C15" s="420"/>
      <c r="D15" s="141" t="s">
        <v>156</v>
      </c>
      <c r="E15" s="167">
        <v>1</v>
      </c>
      <c r="F15" s="177"/>
      <c r="G15" s="124"/>
      <c r="H15" s="124"/>
      <c r="I15" s="124"/>
      <c r="J15" s="124"/>
      <c r="K15" s="126">
        <v>1</v>
      </c>
      <c r="L15" s="159"/>
      <c r="M15" s="124"/>
      <c r="N15" s="124"/>
      <c r="O15" s="124"/>
      <c r="P15" s="124"/>
      <c r="Q15" s="124"/>
      <c r="R15" s="124"/>
      <c r="S15" s="124"/>
      <c r="T15" s="124"/>
      <c r="U15" s="124"/>
      <c r="V15" s="429"/>
    </row>
    <row r="16" spans="1:22" s="33" customFormat="1" ht="10.25" customHeight="1">
      <c r="A16" s="406"/>
      <c r="B16" s="410"/>
      <c r="C16" s="421">
        <v>4</v>
      </c>
      <c r="D16" s="142" t="s">
        <v>93</v>
      </c>
      <c r="E16" s="168">
        <v>3</v>
      </c>
      <c r="F16" s="179"/>
      <c r="G16" s="118"/>
      <c r="H16" s="118"/>
      <c r="I16" s="119"/>
      <c r="J16" s="118"/>
      <c r="K16" s="118"/>
      <c r="L16" s="117">
        <v>3</v>
      </c>
      <c r="M16" s="158"/>
      <c r="N16" s="118"/>
      <c r="O16" s="118"/>
      <c r="P16" s="118"/>
      <c r="Q16" s="118"/>
      <c r="R16" s="118"/>
      <c r="S16" s="119"/>
      <c r="T16" s="119"/>
      <c r="U16" s="119"/>
      <c r="V16" s="429"/>
    </row>
    <row r="17" spans="1:22" s="33" customFormat="1" ht="11" thickBot="1">
      <c r="A17" s="407"/>
      <c r="B17" s="411"/>
      <c r="C17" s="422"/>
      <c r="D17" s="143" t="s">
        <v>94</v>
      </c>
      <c r="E17" s="169">
        <v>1</v>
      </c>
      <c r="F17" s="180"/>
      <c r="G17" s="123"/>
      <c r="H17" s="123"/>
      <c r="I17" s="123"/>
      <c r="J17" s="123"/>
      <c r="K17" s="124"/>
      <c r="L17" s="125">
        <v>1</v>
      </c>
      <c r="M17" s="151"/>
      <c r="N17" s="124"/>
      <c r="O17" s="124"/>
      <c r="P17" s="124"/>
      <c r="Q17" s="124"/>
      <c r="R17" s="124"/>
      <c r="S17" s="124"/>
      <c r="T17" s="124"/>
      <c r="U17" s="124"/>
      <c r="V17" s="429"/>
    </row>
    <row r="18" spans="1:22" s="33" customFormat="1" ht="10">
      <c r="A18" s="131"/>
      <c r="B18" s="173"/>
      <c r="C18" s="144"/>
      <c r="D18" s="203" t="s">
        <v>95</v>
      </c>
      <c r="E18" s="202">
        <f>SUM(E19:E59)</f>
        <v>30</v>
      </c>
      <c r="F18" s="129"/>
      <c r="G18" s="130">
        <f>SUM(G19:G59)</f>
        <v>4.5</v>
      </c>
      <c r="H18" s="130">
        <f>SUM(H19:H59)</f>
        <v>1.5</v>
      </c>
      <c r="I18" s="130">
        <f t="shared" ref="I18:U18" si="1">SUM(I19:I59)</f>
        <v>6</v>
      </c>
      <c r="J18" s="130">
        <f t="shared" si="1"/>
        <v>6</v>
      </c>
      <c r="K18" s="130">
        <f t="shared" si="1"/>
        <v>6</v>
      </c>
      <c r="L18" s="130">
        <f>SUM(L19:L59)</f>
        <v>6</v>
      </c>
      <c r="M18" s="130">
        <f t="shared" si="1"/>
        <v>0</v>
      </c>
      <c r="N18" s="130">
        <f t="shared" si="1"/>
        <v>0</v>
      </c>
      <c r="O18" s="130">
        <f t="shared" si="1"/>
        <v>0</v>
      </c>
      <c r="P18" s="130">
        <f t="shared" si="1"/>
        <v>0</v>
      </c>
      <c r="Q18" s="130">
        <f t="shared" si="1"/>
        <v>0</v>
      </c>
      <c r="R18" s="130">
        <f t="shared" si="1"/>
        <v>0</v>
      </c>
      <c r="S18" s="130">
        <f t="shared" si="1"/>
        <v>0</v>
      </c>
      <c r="T18" s="130">
        <f t="shared" si="1"/>
        <v>0</v>
      </c>
      <c r="U18" s="130">
        <f t="shared" si="1"/>
        <v>0</v>
      </c>
      <c r="V18" s="429"/>
    </row>
    <row r="19" spans="1:22" s="33" customFormat="1" ht="10.5" customHeight="1">
      <c r="A19" s="389" t="s">
        <v>145</v>
      </c>
      <c r="B19" s="392" t="s">
        <v>201</v>
      </c>
      <c r="C19" s="423">
        <v>1</v>
      </c>
      <c r="D19" s="275" t="s">
        <v>96</v>
      </c>
      <c r="E19" s="276">
        <v>1</v>
      </c>
      <c r="F19" s="181"/>
      <c r="G19" s="146">
        <v>1</v>
      </c>
      <c r="H19" s="112"/>
      <c r="I19" s="113"/>
      <c r="J19" s="146"/>
      <c r="K19" s="113"/>
      <c r="L19" s="113"/>
      <c r="M19" s="113"/>
      <c r="N19" s="113"/>
      <c r="O19" s="113"/>
      <c r="P19" s="113"/>
      <c r="Q19" s="113"/>
      <c r="R19" s="113"/>
      <c r="S19" s="112"/>
      <c r="T19" s="112"/>
      <c r="U19" s="112"/>
      <c r="V19" s="429"/>
    </row>
    <row r="20" spans="1:22" s="33" customFormat="1" ht="10.5" customHeight="1">
      <c r="A20" s="390"/>
      <c r="B20" s="393"/>
      <c r="C20" s="423"/>
      <c r="D20" s="275" t="s">
        <v>97</v>
      </c>
      <c r="E20" s="276">
        <v>0.5</v>
      </c>
      <c r="F20" s="181"/>
      <c r="G20" s="146">
        <v>0.5</v>
      </c>
      <c r="H20" s="112"/>
      <c r="I20" s="113"/>
      <c r="J20" s="146"/>
      <c r="K20" s="113"/>
      <c r="L20" s="113"/>
      <c r="M20" s="113"/>
      <c r="N20" s="113"/>
      <c r="O20" s="113"/>
      <c r="P20" s="113"/>
      <c r="Q20" s="113"/>
      <c r="R20" s="113"/>
      <c r="S20" s="112"/>
      <c r="T20" s="112"/>
      <c r="U20" s="112"/>
      <c r="V20" s="429"/>
    </row>
    <row r="21" spans="1:22" s="33" customFormat="1" ht="10.5" customHeight="1">
      <c r="A21" s="390"/>
      <c r="B21" s="393"/>
      <c r="C21" s="423"/>
      <c r="D21" s="275" t="s">
        <v>98</v>
      </c>
      <c r="E21" s="276">
        <v>0.5</v>
      </c>
      <c r="F21" s="181"/>
      <c r="G21" s="146">
        <v>0.5</v>
      </c>
      <c r="H21" s="113"/>
      <c r="I21" s="112"/>
      <c r="J21" s="146"/>
      <c r="K21" s="112"/>
      <c r="L21" s="112"/>
      <c r="M21" s="112"/>
      <c r="N21" s="112"/>
      <c r="O21" s="112"/>
      <c r="P21" s="112"/>
      <c r="Q21" s="112"/>
      <c r="R21" s="112"/>
      <c r="S21" s="112"/>
      <c r="T21" s="112"/>
      <c r="U21" s="112"/>
      <c r="V21" s="429"/>
    </row>
    <row r="22" spans="1:22" s="33" customFormat="1" ht="10.5" customHeight="1">
      <c r="A22" s="390"/>
      <c r="B22" s="393"/>
      <c r="C22" s="423"/>
      <c r="D22" s="275" t="s">
        <v>99</v>
      </c>
      <c r="E22" s="276">
        <v>1</v>
      </c>
      <c r="F22" s="181"/>
      <c r="G22" s="146">
        <v>1</v>
      </c>
      <c r="H22" s="112"/>
      <c r="I22" s="112"/>
      <c r="J22" s="146"/>
      <c r="K22" s="112"/>
      <c r="L22" s="112"/>
      <c r="M22" s="112"/>
      <c r="N22" s="112"/>
      <c r="O22" s="112"/>
      <c r="P22" s="112"/>
      <c r="Q22" s="112"/>
      <c r="R22" s="112"/>
      <c r="S22" s="112"/>
      <c r="T22" s="112"/>
      <c r="U22" s="112"/>
      <c r="V22" s="429"/>
    </row>
    <row r="23" spans="1:22" s="33" customFormat="1" ht="10.5" customHeight="1">
      <c r="A23" s="390"/>
      <c r="B23" s="393"/>
      <c r="C23" s="423"/>
      <c r="D23" s="275" t="s">
        <v>100</v>
      </c>
      <c r="E23" s="276">
        <v>0.5</v>
      </c>
      <c r="F23" s="181"/>
      <c r="G23" s="146">
        <v>0.5</v>
      </c>
      <c r="H23" s="113"/>
      <c r="I23" s="112"/>
      <c r="J23" s="146"/>
      <c r="K23" s="112"/>
      <c r="L23" s="112"/>
      <c r="M23" s="112"/>
      <c r="N23" s="112"/>
      <c r="O23" s="112"/>
      <c r="P23" s="112"/>
      <c r="Q23" s="112"/>
      <c r="R23" s="112"/>
      <c r="S23" s="112"/>
      <c r="T23" s="112"/>
      <c r="U23" s="112"/>
      <c r="V23" s="429"/>
    </row>
    <row r="24" spans="1:22" s="33" customFormat="1" ht="10.5" customHeight="1">
      <c r="A24" s="390"/>
      <c r="B24" s="393"/>
      <c r="C24" s="423"/>
      <c r="D24" s="275" t="s">
        <v>101</v>
      </c>
      <c r="E24" s="276">
        <v>0.5</v>
      </c>
      <c r="F24" s="181"/>
      <c r="G24" s="146">
        <v>0.5</v>
      </c>
      <c r="H24" s="112"/>
      <c r="I24" s="112"/>
      <c r="J24" s="112"/>
      <c r="K24" s="112"/>
      <c r="L24" s="112"/>
      <c r="M24" s="112"/>
      <c r="N24" s="112"/>
      <c r="O24" s="112"/>
      <c r="P24" s="112"/>
      <c r="Q24" s="112"/>
      <c r="R24" s="112"/>
      <c r="S24" s="112"/>
      <c r="T24" s="112"/>
      <c r="U24" s="112"/>
      <c r="V24" s="429"/>
    </row>
    <row r="25" spans="1:22" s="33" customFormat="1" ht="10.5" customHeight="1">
      <c r="A25" s="390"/>
      <c r="B25" s="393"/>
      <c r="C25" s="423"/>
      <c r="D25" s="275" t="s">
        <v>147</v>
      </c>
      <c r="E25" s="276">
        <v>1</v>
      </c>
      <c r="F25" s="182"/>
      <c r="G25" s="109"/>
      <c r="H25" s="146">
        <v>1</v>
      </c>
      <c r="I25" s="109"/>
      <c r="J25" s="112"/>
      <c r="K25" s="112"/>
      <c r="L25" s="112"/>
      <c r="M25" s="112"/>
      <c r="N25" s="112"/>
      <c r="O25" s="112"/>
      <c r="P25" s="112"/>
      <c r="Q25" s="112"/>
      <c r="R25" s="112"/>
      <c r="S25" s="112"/>
      <c r="T25" s="112"/>
      <c r="U25" s="112"/>
      <c r="V25" s="429"/>
    </row>
    <row r="26" spans="1:22" s="33" customFormat="1" ht="10.5" customHeight="1">
      <c r="A26" s="390"/>
      <c r="B26" s="393"/>
      <c r="C26" s="423"/>
      <c r="D26" s="275" t="s">
        <v>102</v>
      </c>
      <c r="E26" s="276">
        <v>0.5</v>
      </c>
      <c r="F26" s="181"/>
      <c r="G26" s="146">
        <v>0.5</v>
      </c>
      <c r="H26" s="112"/>
      <c r="I26" s="109"/>
      <c r="J26" s="112"/>
      <c r="K26" s="112"/>
      <c r="L26" s="112"/>
      <c r="M26" s="112"/>
      <c r="N26" s="112"/>
      <c r="O26" s="112"/>
      <c r="P26" s="112"/>
      <c r="Q26" s="112"/>
      <c r="R26" s="112"/>
      <c r="S26" s="112"/>
      <c r="T26" s="112"/>
      <c r="U26" s="112"/>
      <c r="V26" s="429"/>
    </row>
    <row r="27" spans="1:22" s="33" customFormat="1" ht="10.5" customHeight="1">
      <c r="A27" s="390"/>
      <c r="B27" s="393"/>
      <c r="C27" s="423"/>
      <c r="D27" s="275" t="s">
        <v>103</v>
      </c>
      <c r="E27" s="276">
        <v>0.5</v>
      </c>
      <c r="F27" s="181"/>
      <c r="G27" s="109"/>
      <c r="H27" s="146">
        <v>0.5</v>
      </c>
      <c r="I27" s="109"/>
      <c r="J27" s="112"/>
      <c r="K27" s="112"/>
      <c r="L27" s="112"/>
      <c r="M27" s="112"/>
      <c r="N27" s="112"/>
      <c r="O27" s="112"/>
      <c r="P27" s="112"/>
      <c r="Q27" s="112"/>
      <c r="R27" s="112"/>
      <c r="S27" s="112"/>
      <c r="T27" s="112"/>
      <c r="U27" s="112"/>
      <c r="V27" s="429"/>
    </row>
    <row r="28" spans="1:22" s="33" customFormat="1" ht="10.5" customHeight="1">
      <c r="A28" s="390"/>
      <c r="B28" s="393"/>
      <c r="C28" s="424">
        <v>2</v>
      </c>
      <c r="D28" s="277" t="s">
        <v>104</v>
      </c>
      <c r="E28" s="278">
        <v>1</v>
      </c>
      <c r="F28" s="181"/>
      <c r="G28" s="112"/>
      <c r="H28" s="112"/>
      <c r="I28" s="146">
        <v>1</v>
      </c>
      <c r="J28" s="146"/>
      <c r="K28" s="112"/>
      <c r="L28" s="112"/>
      <c r="M28" s="112"/>
      <c r="N28" s="112"/>
      <c r="O28" s="112"/>
      <c r="P28" s="112"/>
      <c r="Q28" s="112"/>
      <c r="R28" s="112"/>
      <c r="S28" s="112"/>
      <c r="T28" s="112"/>
      <c r="U28" s="112"/>
      <c r="V28" s="429"/>
    </row>
    <row r="29" spans="1:22" s="33" customFormat="1" ht="10.5" customHeight="1">
      <c r="A29" s="390"/>
      <c r="B29" s="393"/>
      <c r="C29" s="424"/>
      <c r="D29" s="277" t="s">
        <v>105</v>
      </c>
      <c r="E29" s="278">
        <v>1</v>
      </c>
      <c r="F29" s="181"/>
      <c r="G29" s="112"/>
      <c r="H29" s="112"/>
      <c r="I29" s="146">
        <v>1</v>
      </c>
      <c r="J29" s="146"/>
      <c r="K29" s="112"/>
      <c r="L29" s="112"/>
      <c r="M29" s="112"/>
      <c r="N29" s="112"/>
      <c r="O29" s="112"/>
      <c r="P29" s="112"/>
      <c r="Q29" s="112"/>
      <c r="R29" s="112"/>
      <c r="S29" s="112"/>
      <c r="T29" s="112"/>
      <c r="U29" s="112"/>
      <c r="V29" s="429"/>
    </row>
    <row r="30" spans="1:22" s="33" customFormat="1" ht="10.5" customHeight="1">
      <c r="A30" s="390"/>
      <c r="B30" s="393"/>
      <c r="C30" s="424"/>
      <c r="D30" s="277" t="s">
        <v>106</v>
      </c>
      <c r="E30" s="278">
        <v>0.5</v>
      </c>
      <c r="F30" s="181"/>
      <c r="G30" s="112"/>
      <c r="H30" s="109"/>
      <c r="I30" s="146">
        <v>0.5</v>
      </c>
      <c r="J30" s="146"/>
      <c r="K30" s="112"/>
      <c r="L30" s="112"/>
      <c r="M30" s="112"/>
      <c r="N30" s="112"/>
      <c r="O30" s="112"/>
      <c r="P30" s="112"/>
      <c r="Q30" s="112"/>
      <c r="R30" s="112"/>
      <c r="S30" s="112"/>
      <c r="T30" s="112"/>
      <c r="U30" s="112"/>
      <c r="V30" s="429"/>
    </row>
    <row r="31" spans="1:22" s="33" customFormat="1" ht="10.5" customHeight="1">
      <c r="A31" s="390"/>
      <c r="B31" s="393"/>
      <c r="C31" s="424"/>
      <c r="D31" s="277" t="s">
        <v>107</v>
      </c>
      <c r="E31" s="278">
        <v>1</v>
      </c>
      <c r="F31" s="181"/>
      <c r="G31" s="112"/>
      <c r="H31" s="112"/>
      <c r="I31" s="146">
        <v>1</v>
      </c>
      <c r="J31" s="146"/>
      <c r="K31" s="112"/>
      <c r="L31" s="112"/>
      <c r="M31" s="112"/>
      <c r="N31" s="112"/>
      <c r="O31" s="112"/>
      <c r="P31" s="112"/>
      <c r="Q31" s="112"/>
      <c r="R31" s="112"/>
      <c r="S31" s="112"/>
      <c r="T31" s="112"/>
      <c r="U31" s="112"/>
      <c r="V31" s="429"/>
    </row>
    <row r="32" spans="1:22" s="33" customFormat="1" ht="10.5" customHeight="1">
      <c r="A32" s="390"/>
      <c r="B32" s="393"/>
      <c r="C32" s="424"/>
      <c r="D32" s="277" t="s">
        <v>108</v>
      </c>
      <c r="E32" s="278">
        <v>1</v>
      </c>
      <c r="F32" s="181"/>
      <c r="G32" s="113"/>
      <c r="H32" s="112"/>
      <c r="I32" s="146">
        <v>1</v>
      </c>
      <c r="J32" s="146"/>
      <c r="K32" s="112"/>
      <c r="L32" s="112"/>
      <c r="M32" s="112"/>
      <c r="N32" s="112"/>
      <c r="O32" s="112"/>
      <c r="P32" s="112"/>
      <c r="Q32" s="112"/>
      <c r="R32" s="112"/>
      <c r="S32" s="112"/>
      <c r="T32" s="112"/>
      <c r="U32" s="112"/>
      <c r="V32" s="429"/>
    </row>
    <row r="33" spans="1:22" s="33" customFormat="1" ht="10.5" customHeight="1">
      <c r="A33" s="390"/>
      <c r="B33" s="393"/>
      <c r="C33" s="424"/>
      <c r="D33" s="277" t="s">
        <v>109</v>
      </c>
      <c r="E33" s="278">
        <v>0</v>
      </c>
      <c r="F33" s="181"/>
      <c r="G33" s="113"/>
      <c r="H33" s="109"/>
      <c r="I33" s="146">
        <v>0</v>
      </c>
      <c r="J33" s="112"/>
      <c r="K33" s="112"/>
      <c r="L33" s="112"/>
      <c r="M33" s="112"/>
      <c r="N33" s="112"/>
      <c r="O33" s="112"/>
      <c r="P33" s="112"/>
      <c r="Q33" s="112"/>
      <c r="R33" s="112"/>
      <c r="S33" s="112"/>
      <c r="T33" s="112"/>
      <c r="U33" s="112"/>
      <c r="V33" s="429"/>
    </row>
    <row r="34" spans="1:22" s="33" customFormat="1" ht="10.5" customHeight="1">
      <c r="A34" s="390"/>
      <c r="B34" s="393"/>
      <c r="C34" s="424"/>
      <c r="D34" s="277" t="s">
        <v>110</v>
      </c>
      <c r="E34" s="278">
        <v>0.5</v>
      </c>
      <c r="F34" s="181"/>
      <c r="G34" s="112"/>
      <c r="I34" s="146">
        <v>0.5</v>
      </c>
      <c r="K34" s="112"/>
      <c r="L34" s="112"/>
      <c r="M34" s="112"/>
      <c r="N34" s="112"/>
      <c r="O34" s="112"/>
      <c r="P34" s="112"/>
      <c r="Q34" s="112"/>
      <c r="R34" s="112"/>
      <c r="S34" s="112"/>
      <c r="T34" s="112"/>
      <c r="U34" s="112"/>
      <c r="V34" s="429"/>
    </row>
    <row r="35" spans="1:22" s="33" customFormat="1" ht="10.5" customHeight="1">
      <c r="A35" s="390"/>
      <c r="B35" s="393"/>
      <c r="C35" s="424"/>
      <c r="D35" s="277" t="s">
        <v>111</v>
      </c>
      <c r="E35" s="278">
        <v>0.5</v>
      </c>
      <c r="F35" s="181"/>
      <c r="G35" s="112"/>
      <c r="H35" s="109"/>
      <c r="I35" s="146">
        <v>0.5</v>
      </c>
      <c r="J35" s="113"/>
      <c r="K35" s="113"/>
      <c r="L35" s="113"/>
      <c r="M35" s="113"/>
      <c r="N35" s="113"/>
      <c r="O35" s="113"/>
      <c r="P35" s="113"/>
      <c r="Q35" s="113"/>
      <c r="R35" s="113"/>
      <c r="S35" s="112"/>
      <c r="T35" s="112"/>
      <c r="U35" s="112"/>
      <c r="V35" s="429"/>
    </row>
    <row r="36" spans="1:22" s="33" customFormat="1" ht="10.5" customHeight="1">
      <c r="A36" s="390"/>
      <c r="B36" s="393"/>
      <c r="C36" s="424"/>
      <c r="D36" s="277" t="s">
        <v>112</v>
      </c>
      <c r="E36" s="278">
        <v>0.5</v>
      </c>
      <c r="F36" s="181"/>
      <c r="G36" s="146"/>
      <c r="I36" s="146">
        <v>0.5</v>
      </c>
      <c r="K36" s="113"/>
      <c r="L36" s="113"/>
      <c r="M36" s="113"/>
      <c r="N36" s="113"/>
      <c r="O36" s="113"/>
      <c r="P36" s="113"/>
      <c r="Q36" s="113"/>
      <c r="R36" s="113"/>
      <c r="S36" s="112"/>
      <c r="T36" s="112"/>
      <c r="U36" s="112"/>
      <c r="V36" s="429"/>
    </row>
    <row r="37" spans="1:22" s="33" customFormat="1" ht="10.5" customHeight="1">
      <c r="A37" s="390"/>
      <c r="B37" s="393"/>
      <c r="C37" s="427">
        <v>3</v>
      </c>
      <c r="D37" s="279" t="s">
        <v>113</v>
      </c>
      <c r="E37" s="280">
        <v>1</v>
      </c>
      <c r="F37" s="181"/>
      <c r="G37" s="112"/>
      <c r="H37" s="109"/>
      <c r="I37" s="109"/>
      <c r="J37" s="146">
        <v>1</v>
      </c>
      <c r="K37" s="109"/>
      <c r="L37" s="113"/>
      <c r="M37" s="113"/>
      <c r="N37" s="113"/>
      <c r="O37" s="113"/>
      <c r="P37" s="113"/>
      <c r="Q37" s="113"/>
      <c r="R37" s="113"/>
      <c r="S37" s="112"/>
      <c r="T37" s="112"/>
      <c r="U37" s="112"/>
      <c r="V37" s="429"/>
    </row>
    <row r="38" spans="1:22" s="33" customFormat="1" ht="10.5" customHeight="1">
      <c r="A38" s="390"/>
      <c r="B38" s="393"/>
      <c r="C38" s="427"/>
      <c r="D38" s="279" t="s">
        <v>114</v>
      </c>
      <c r="E38" s="280">
        <v>1</v>
      </c>
      <c r="F38" s="181"/>
      <c r="G38" s="112"/>
      <c r="H38" s="146"/>
      <c r="I38" s="109"/>
      <c r="J38" s="146">
        <v>1</v>
      </c>
      <c r="K38" s="109"/>
      <c r="L38" s="113"/>
      <c r="M38" s="113"/>
      <c r="N38" s="113"/>
      <c r="O38" s="113"/>
      <c r="P38" s="113"/>
      <c r="Q38" s="113"/>
      <c r="R38" s="113"/>
      <c r="S38" s="112"/>
      <c r="T38" s="112"/>
      <c r="U38" s="112"/>
      <c r="V38" s="429"/>
    </row>
    <row r="39" spans="1:22" s="33" customFormat="1" ht="10.5" customHeight="1">
      <c r="A39" s="390"/>
      <c r="B39" s="393"/>
      <c r="C39" s="427"/>
      <c r="D39" s="279" t="s">
        <v>115</v>
      </c>
      <c r="E39" s="280">
        <v>0.5</v>
      </c>
      <c r="F39" s="181"/>
      <c r="G39" s="112"/>
      <c r="H39" s="146"/>
      <c r="I39" s="109"/>
      <c r="J39" s="146">
        <v>0.5</v>
      </c>
      <c r="K39" s="109"/>
      <c r="L39" s="113"/>
      <c r="M39" s="113"/>
      <c r="N39" s="113"/>
      <c r="O39" s="113"/>
      <c r="P39" s="113"/>
      <c r="Q39" s="113"/>
      <c r="R39" s="113"/>
      <c r="S39" s="112"/>
      <c r="T39" s="112"/>
      <c r="U39" s="112"/>
      <c r="V39" s="429"/>
    </row>
    <row r="40" spans="1:22" s="33" customFormat="1" ht="10.5" customHeight="1">
      <c r="A40" s="390"/>
      <c r="B40" s="393"/>
      <c r="C40" s="427"/>
      <c r="D40" s="279" t="s">
        <v>116</v>
      </c>
      <c r="E40" s="280">
        <v>1</v>
      </c>
      <c r="F40" s="181"/>
      <c r="G40" s="112"/>
      <c r="H40" s="146"/>
      <c r="I40" s="109"/>
      <c r="J40" s="146">
        <v>1</v>
      </c>
      <c r="K40" s="109"/>
      <c r="L40" s="112"/>
      <c r="M40" s="112"/>
      <c r="N40" s="112"/>
      <c r="O40" s="112"/>
      <c r="P40" s="112"/>
      <c r="Q40" s="112"/>
      <c r="R40" s="112"/>
      <c r="S40" s="112"/>
      <c r="T40" s="112"/>
      <c r="U40" s="112"/>
      <c r="V40" s="429"/>
    </row>
    <row r="41" spans="1:22" s="33" customFormat="1" ht="10.5" customHeight="1">
      <c r="A41" s="390"/>
      <c r="B41" s="393"/>
      <c r="C41" s="427"/>
      <c r="D41" s="279" t="s">
        <v>117</v>
      </c>
      <c r="E41" s="280">
        <v>1</v>
      </c>
      <c r="F41" s="181"/>
      <c r="G41" s="112"/>
      <c r="H41" s="146"/>
      <c r="I41" s="109"/>
      <c r="J41" s="146">
        <v>1</v>
      </c>
      <c r="K41" s="109"/>
      <c r="L41" s="113"/>
      <c r="M41" s="113"/>
      <c r="N41" s="113"/>
      <c r="O41" s="113"/>
      <c r="P41" s="113"/>
      <c r="Q41" s="113"/>
      <c r="R41" s="113"/>
      <c r="S41" s="112"/>
      <c r="T41" s="112"/>
      <c r="U41" s="112"/>
      <c r="V41" s="429"/>
    </row>
    <row r="42" spans="1:22" s="33" customFormat="1" ht="10.5" customHeight="1">
      <c r="A42" s="390"/>
      <c r="B42" s="393"/>
      <c r="C42" s="427"/>
      <c r="D42" s="279" t="s">
        <v>118</v>
      </c>
      <c r="E42" s="280">
        <v>0.5</v>
      </c>
      <c r="F42" s="181"/>
      <c r="G42" s="113"/>
      <c r="I42" s="109"/>
      <c r="J42" s="146">
        <v>0.5</v>
      </c>
      <c r="K42" s="109"/>
      <c r="L42" s="112"/>
      <c r="M42" s="112"/>
      <c r="N42" s="112"/>
      <c r="O42" s="112"/>
      <c r="P42" s="112"/>
      <c r="Q42" s="112"/>
      <c r="R42" s="112"/>
      <c r="S42" s="112"/>
      <c r="T42" s="112"/>
      <c r="U42" s="112"/>
      <c r="V42" s="429"/>
    </row>
    <row r="43" spans="1:22" s="33" customFormat="1" ht="10.5" customHeight="1">
      <c r="A43" s="390"/>
      <c r="B43" s="393"/>
      <c r="C43" s="427"/>
      <c r="D43" s="279" t="s">
        <v>119</v>
      </c>
      <c r="E43" s="280">
        <v>0.5</v>
      </c>
      <c r="F43" s="181"/>
      <c r="G43" s="112"/>
      <c r="H43" s="146"/>
      <c r="I43" s="109"/>
      <c r="J43" s="146">
        <v>0.5</v>
      </c>
      <c r="K43" s="109"/>
      <c r="L43" s="113"/>
      <c r="M43" s="113"/>
      <c r="N43" s="113"/>
      <c r="O43" s="113"/>
      <c r="P43" s="113"/>
      <c r="Q43" s="113"/>
      <c r="R43" s="113"/>
      <c r="S43" s="112"/>
      <c r="T43" s="112"/>
      <c r="U43" s="112"/>
      <c r="V43" s="429"/>
    </row>
    <row r="44" spans="1:22" s="33" customFormat="1" ht="10.5" customHeight="1">
      <c r="A44" s="390"/>
      <c r="B44" s="393"/>
      <c r="C44" s="427"/>
      <c r="D44" s="279" t="s">
        <v>120</v>
      </c>
      <c r="E44" s="280">
        <v>0.5</v>
      </c>
      <c r="F44" s="181"/>
      <c r="G44" s="146"/>
      <c r="I44" s="109"/>
      <c r="J44" s="146">
        <v>0.5</v>
      </c>
      <c r="K44" s="109"/>
      <c r="L44" s="113"/>
      <c r="M44" s="113"/>
      <c r="N44" s="113"/>
      <c r="O44" s="113"/>
      <c r="P44" s="113"/>
      <c r="Q44" s="113"/>
      <c r="R44" s="113"/>
      <c r="S44" s="112"/>
      <c r="T44" s="112"/>
      <c r="U44" s="112"/>
      <c r="V44" s="429"/>
    </row>
    <row r="45" spans="1:22" s="33" customFormat="1" ht="10.5" customHeight="1">
      <c r="A45" s="390"/>
      <c r="B45" s="393"/>
      <c r="C45" s="427"/>
      <c r="D45" s="281" t="s">
        <v>121</v>
      </c>
      <c r="E45" s="282">
        <v>1</v>
      </c>
      <c r="F45" s="181"/>
      <c r="G45" s="112"/>
      <c r="H45" s="146"/>
      <c r="I45" s="109"/>
      <c r="J45" s="109"/>
      <c r="K45" s="146">
        <v>1</v>
      </c>
      <c r="L45" s="113"/>
      <c r="M45" s="113"/>
      <c r="N45" s="113"/>
      <c r="O45" s="113"/>
      <c r="P45" s="113"/>
      <c r="Q45" s="113"/>
      <c r="R45" s="113"/>
      <c r="S45" s="112"/>
      <c r="T45" s="112"/>
      <c r="U45" s="112"/>
      <c r="V45" s="429"/>
    </row>
    <row r="46" spans="1:22" s="33" customFormat="1" ht="10.5" customHeight="1">
      <c r="A46" s="390"/>
      <c r="B46" s="393"/>
      <c r="C46" s="427"/>
      <c r="D46" s="281" t="s">
        <v>122</v>
      </c>
      <c r="E46" s="282">
        <v>1</v>
      </c>
      <c r="F46" s="181"/>
      <c r="G46" s="112"/>
      <c r="H46" s="146"/>
      <c r="I46" s="109"/>
      <c r="J46" s="109"/>
      <c r="K46" s="146">
        <v>1</v>
      </c>
      <c r="L46" s="113"/>
      <c r="M46" s="113"/>
      <c r="N46" s="113"/>
      <c r="O46" s="113"/>
      <c r="P46" s="113"/>
      <c r="Q46" s="113"/>
      <c r="R46" s="113"/>
      <c r="S46" s="112"/>
      <c r="T46" s="112"/>
      <c r="U46" s="112"/>
      <c r="V46" s="429"/>
    </row>
    <row r="47" spans="1:22" s="33" customFormat="1" ht="10.5" customHeight="1">
      <c r="A47" s="390"/>
      <c r="B47" s="393"/>
      <c r="C47" s="427"/>
      <c r="D47" s="281" t="s">
        <v>123</v>
      </c>
      <c r="E47" s="282">
        <v>1</v>
      </c>
      <c r="F47" s="181"/>
      <c r="G47" s="112"/>
      <c r="H47" s="146"/>
      <c r="I47" s="109"/>
      <c r="J47" s="109"/>
      <c r="K47" s="146">
        <v>1</v>
      </c>
      <c r="L47" s="113"/>
      <c r="M47" s="113"/>
      <c r="N47" s="113"/>
      <c r="O47" s="113"/>
      <c r="P47" s="113"/>
      <c r="Q47" s="113"/>
      <c r="R47" s="113"/>
      <c r="S47" s="112"/>
      <c r="T47" s="112"/>
      <c r="U47" s="112"/>
      <c r="V47" s="429"/>
    </row>
    <row r="48" spans="1:22" s="33" customFormat="1" ht="10.5" customHeight="1">
      <c r="A48" s="390"/>
      <c r="B48" s="393"/>
      <c r="C48" s="427"/>
      <c r="D48" s="281" t="s">
        <v>148</v>
      </c>
      <c r="E48" s="282">
        <v>0.5</v>
      </c>
      <c r="F48" s="181"/>
      <c r="G48" s="112"/>
      <c r="H48" s="112"/>
      <c r="I48" s="109"/>
      <c r="J48" s="109"/>
      <c r="K48" s="146">
        <v>0.5</v>
      </c>
      <c r="L48" s="112"/>
      <c r="M48" s="112"/>
      <c r="N48" s="112"/>
      <c r="O48" s="112"/>
      <c r="P48" s="112"/>
      <c r="Q48" s="112"/>
      <c r="R48" s="112"/>
      <c r="S48" s="112"/>
      <c r="T48" s="112"/>
      <c r="U48" s="112"/>
      <c r="V48" s="429"/>
    </row>
    <row r="49" spans="1:22" s="33" customFormat="1" ht="10.5" customHeight="1">
      <c r="A49" s="390"/>
      <c r="B49" s="393"/>
      <c r="C49" s="427"/>
      <c r="D49" s="281" t="s">
        <v>124</v>
      </c>
      <c r="E49" s="282">
        <v>1</v>
      </c>
      <c r="F49" s="181"/>
      <c r="G49" s="112"/>
      <c r="H49" s="113"/>
      <c r="I49" s="109"/>
      <c r="J49" s="109"/>
      <c r="K49" s="146">
        <v>1</v>
      </c>
      <c r="L49" s="113"/>
      <c r="M49" s="113"/>
      <c r="N49" s="113"/>
      <c r="O49" s="113"/>
      <c r="P49" s="113"/>
      <c r="Q49" s="113"/>
      <c r="R49" s="113"/>
      <c r="S49" s="112"/>
      <c r="T49" s="112"/>
      <c r="U49" s="112"/>
      <c r="V49" s="429"/>
    </row>
    <row r="50" spans="1:22" s="33" customFormat="1" ht="10.5" customHeight="1">
      <c r="A50" s="390"/>
      <c r="B50" s="393"/>
      <c r="C50" s="427"/>
      <c r="D50" s="281" t="s">
        <v>125</v>
      </c>
      <c r="E50" s="282">
        <v>0.5</v>
      </c>
      <c r="F50" s="181"/>
      <c r="G50" s="113"/>
      <c r="I50" s="109"/>
      <c r="J50" s="109"/>
      <c r="K50" s="146">
        <v>0.5</v>
      </c>
      <c r="L50" s="112"/>
      <c r="M50" s="112"/>
      <c r="N50" s="112"/>
      <c r="O50" s="112"/>
      <c r="P50" s="112"/>
      <c r="Q50" s="112"/>
      <c r="R50" s="112"/>
      <c r="S50" s="112"/>
      <c r="T50" s="112"/>
      <c r="U50" s="112"/>
      <c r="V50" s="429"/>
    </row>
    <row r="51" spans="1:22" s="33" customFormat="1" ht="10.5" customHeight="1">
      <c r="A51" s="390"/>
      <c r="B51" s="393"/>
      <c r="C51" s="427"/>
      <c r="D51" s="281" t="s">
        <v>126</v>
      </c>
      <c r="E51" s="282">
        <v>0.5</v>
      </c>
      <c r="F51" s="182"/>
      <c r="G51" s="112"/>
      <c r="H51" s="113"/>
      <c r="I51" s="109"/>
      <c r="J51" s="109"/>
      <c r="K51" s="146">
        <v>0.5</v>
      </c>
      <c r="L51" s="109"/>
      <c r="M51" s="113"/>
      <c r="N51" s="113"/>
      <c r="O51" s="113"/>
      <c r="P51" s="113"/>
      <c r="Q51" s="113"/>
      <c r="R51" s="113"/>
      <c r="S51" s="112"/>
      <c r="T51" s="112"/>
      <c r="U51" s="112"/>
      <c r="V51" s="429"/>
    </row>
    <row r="52" spans="1:22" s="33" customFormat="1" ht="10.5" customHeight="1">
      <c r="A52" s="390"/>
      <c r="B52" s="393"/>
      <c r="C52" s="427"/>
      <c r="D52" s="281" t="s">
        <v>127</v>
      </c>
      <c r="E52" s="282">
        <v>0.5</v>
      </c>
      <c r="F52" s="181"/>
      <c r="G52" s="146"/>
      <c r="I52" s="109"/>
      <c r="J52" s="109"/>
      <c r="K52" s="146">
        <v>0.5</v>
      </c>
      <c r="L52" s="109"/>
      <c r="M52" s="112"/>
      <c r="N52" s="112"/>
      <c r="O52" s="112"/>
      <c r="P52" s="112"/>
      <c r="Q52" s="112"/>
      <c r="R52" s="112"/>
      <c r="S52" s="113"/>
      <c r="T52" s="112"/>
      <c r="U52" s="112"/>
      <c r="V52" s="429"/>
    </row>
    <row r="53" spans="1:22" s="33" customFormat="1" ht="10.5" customHeight="1">
      <c r="A53" s="390"/>
      <c r="B53" s="393"/>
      <c r="C53" s="425">
        <v>4</v>
      </c>
      <c r="D53" s="283" t="s">
        <v>128</v>
      </c>
      <c r="E53" s="284">
        <v>1</v>
      </c>
      <c r="F53" s="181"/>
      <c r="G53" s="112"/>
      <c r="H53" s="112"/>
      <c r="I53" s="109"/>
      <c r="J53" s="109"/>
      <c r="K53" s="109"/>
      <c r="L53" s="146">
        <v>1</v>
      </c>
      <c r="M53" s="112"/>
      <c r="N53" s="112"/>
      <c r="O53" s="112"/>
      <c r="P53" s="112"/>
      <c r="Q53" s="112"/>
      <c r="R53" s="112"/>
      <c r="S53" s="113"/>
      <c r="T53" s="112"/>
      <c r="U53" s="112"/>
      <c r="V53" s="429"/>
    </row>
    <row r="54" spans="1:22" s="33" customFormat="1" ht="10.5" customHeight="1">
      <c r="A54" s="390"/>
      <c r="B54" s="393"/>
      <c r="C54" s="425"/>
      <c r="D54" s="283" t="s">
        <v>129</v>
      </c>
      <c r="E54" s="284">
        <v>0.5</v>
      </c>
      <c r="F54" s="181"/>
      <c r="G54" s="112"/>
      <c r="H54" s="112"/>
      <c r="I54" s="109"/>
      <c r="J54" s="112"/>
      <c r="K54" s="109"/>
      <c r="L54" s="146">
        <v>0.5</v>
      </c>
      <c r="M54" s="112"/>
      <c r="N54" s="112"/>
      <c r="O54" s="112"/>
      <c r="P54" s="112"/>
      <c r="Q54" s="112"/>
      <c r="R54" s="112"/>
      <c r="S54" s="113"/>
      <c r="T54" s="112"/>
      <c r="U54" s="112"/>
      <c r="V54" s="429"/>
    </row>
    <row r="55" spans="1:22" s="33" customFormat="1" ht="10.5" customHeight="1">
      <c r="A55" s="390"/>
      <c r="B55" s="393"/>
      <c r="C55" s="425"/>
      <c r="D55" s="283" t="s">
        <v>130</v>
      </c>
      <c r="E55" s="284">
        <v>1</v>
      </c>
      <c r="F55" s="181"/>
      <c r="G55" s="112"/>
      <c r="H55" s="112"/>
      <c r="I55" s="109"/>
      <c r="J55" s="112"/>
      <c r="K55" s="109"/>
      <c r="L55" s="146">
        <v>1</v>
      </c>
      <c r="M55" s="112"/>
      <c r="N55" s="112"/>
      <c r="O55" s="112"/>
      <c r="P55" s="112"/>
      <c r="Q55" s="112"/>
      <c r="R55" s="112"/>
      <c r="S55" s="113"/>
      <c r="T55" s="112"/>
      <c r="U55" s="112"/>
      <c r="V55" s="429"/>
    </row>
    <row r="56" spans="1:22" s="33" customFormat="1" ht="10.5" customHeight="1">
      <c r="A56" s="390"/>
      <c r="B56" s="393"/>
      <c r="C56" s="425"/>
      <c r="D56" s="283" t="s">
        <v>131</v>
      </c>
      <c r="E56" s="284">
        <v>1</v>
      </c>
      <c r="F56" s="181"/>
      <c r="G56" s="112"/>
      <c r="H56" s="112"/>
      <c r="I56" s="109"/>
      <c r="J56" s="112"/>
      <c r="K56" s="109"/>
      <c r="L56" s="146">
        <v>1</v>
      </c>
      <c r="M56" s="112"/>
      <c r="N56" s="112"/>
      <c r="O56" s="112"/>
      <c r="P56" s="112"/>
      <c r="Q56" s="112"/>
      <c r="R56" s="112"/>
      <c r="S56" s="113"/>
      <c r="T56" s="112"/>
      <c r="U56" s="112"/>
      <c r="V56" s="429"/>
    </row>
    <row r="57" spans="1:22" s="33" customFormat="1" ht="10.5" customHeight="1">
      <c r="A57" s="390"/>
      <c r="B57" s="393"/>
      <c r="C57" s="425"/>
      <c r="D57" s="283" t="s">
        <v>132</v>
      </c>
      <c r="E57" s="284">
        <v>1</v>
      </c>
      <c r="F57" s="181"/>
      <c r="G57" s="112"/>
      <c r="I57" s="109"/>
      <c r="J57" s="112"/>
      <c r="K57" s="109"/>
      <c r="L57" s="146">
        <v>1</v>
      </c>
      <c r="M57" s="112"/>
      <c r="N57" s="112"/>
      <c r="O57" s="112"/>
      <c r="P57" s="112"/>
      <c r="Q57" s="112"/>
      <c r="R57" s="112"/>
      <c r="S57" s="112"/>
      <c r="T57" s="112"/>
      <c r="U57" s="112"/>
      <c r="V57" s="429"/>
    </row>
    <row r="58" spans="1:22" s="33" customFormat="1" ht="10.5" customHeight="1">
      <c r="A58" s="390"/>
      <c r="B58" s="393"/>
      <c r="C58" s="425"/>
      <c r="D58" s="283" t="s">
        <v>133</v>
      </c>
      <c r="E58" s="284">
        <v>1</v>
      </c>
      <c r="F58" s="181"/>
      <c r="G58" s="113"/>
      <c r="H58" s="112"/>
      <c r="I58" s="109"/>
      <c r="J58" s="112"/>
      <c r="K58" s="109"/>
      <c r="L58" s="146">
        <v>1</v>
      </c>
      <c r="M58" s="112"/>
      <c r="N58" s="112"/>
      <c r="O58" s="112"/>
      <c r="P58" s="112"/>
      <c r="Q58" s="112"/>
      <c r="R58" s="112"/>
      <c r="S58" s="112"/>
      <c r="T58" s="112"/>
      <c r="U58" s="112"/>
      <c r="V58" s="429"/>
    </row>
    <row r="59" spans="1:22" s="33" customFormat="1" ht="10.5" customHeight="1">
      <c r="A59" s="391"/>
      <c r="B59" s="394"/>
      <c r="C59" s="426"/>
      <c r="D59" s="283" t="s">
        <v>134</v>
      </c>
      <c r="E59" s="284">
        <v>0.5</v>
      </c>
      <c r="F59" s="181"/>
      <c r="G59" s="146"/>
      <c r="I59" s="109"/>
      <c r="J59" s="112"/>
      <c r="K59" s="109"/>
      <c r="L59" s="146">
        <v>0.5</v>
      </c>
      <c r="M59" s="112"/>
      <c r="N59" s="112"/>
      <c r="O59" s="112"/>
      <c r="P59" s="112"/>
      <c r="Q59" s="112"/>
      <c r="R59" s="112"/>
      <c r="S59" s="112"/>
      <c r="T59" s="113"/>
      <c r="U59" s="112"/>
      <c r="V59" s="429"/>
    </row>
    <row r="60" spans="1:22" s="33" customFormat="1" ht="10">
      <c r="A60" s="132"/>
      <c r="B60" s="174"/>
      <c r="C60" s="145"/>
      <c r="D60" s="205" t="s">
        <v>135</v>
      </c>
      <c r="E60" s="192">
        <f>SUM(E61:E68)</f>
        <v>25</v>
      </c>
      <c r="F60" s="133"/>
      <c r="G60" s="192">
        <f>SUM(G61:G68)</f>
        <v>6</v>
      </c>
      <c r="H60" s="192">
        <f t="shared" ref="H60:U60" si="2">SUM(H61:H68)</f>
        <v>4</v>
      </c>
      <c r="I60" s="192">
        <f t="shared" si="2"/>
        <v>3</v>
      </c>
      <c r="J60" s="192">
        <f t="shared" si="2"/>
        <v>6</v>
      </c>
      <c r="K60" s="192">
        <f t="shared" si="2"/>
        <v>3</v>
      </c>
      <c r="L60" s="192">
        <f t="shared" si="2"/>
        <v>3</v>
      </c>
      <c r="M60" s="192">
        <f t="shared" si="2"/>
        <v>0</v>
      </c>
      <c r="N60" s="192">
        <f t="shared" si="2"/>
        <v>0</v>
      </c>
      <c r="O60" s="192">
        <f t="shared" si="2"/>
        <v>0</v>
      </c>
      <c r="P60" s="192">
        <f t="shared" si="2"/>
        <v>0</v>
      </c>
      <c r="Q60" s="192">
        <f t="shared" si="2"/>
        <v>0</v>
      </c>
      <c r="R60" s="192">
        <f t="shared" si="2"/>
        <v>0</v>
      </c>
      <c r="S60" s="192">
        <f t="shared" si="2"/>
        <v>0</v>
      </c>
      <c r="T60" s="192">
        <f t="shared" si="2"/>
        <v>0</v>
      </c>
      <c r="U60" s="192">
        <f t="shared" si="2"/>
        <v>0</v>
      </c>
      <c r="V60" s="429"/>
    </row>
    <row r="61" spans="1:22" s="33" customFormat="1" ht="10.5" customHeight="1">
      <c r="A61" s="395" t="s">
        <v>146</v>
      </c>
      <c r="B61" s="398" t="s">
        <v>152</v>
      </c>
      <c r="C61" s="170"/>
      <c r="D61" s="147" t="s">
        <v>136</v>
      </c>
      <c r="E61" s="148">
        <v>3</v>
      </c>
      <c r="F61" s="181"/>
      <c r="G61" s="148">
        <v>3</v>
      </c>
      <c r="H61" s="112"/>
      <c r="I61" s="112"/>
      <c r="J61" s="112"/>
      <c r="K61" s="112"/>
      <c r="L61" s="112"/>
      <c r="M61" s="112"/>
      <c r="N61" s="112"/>
      <c r="O61" s="112"/>
      <c r="P61" s="112"/>
      <c r="Q61" s="112"/>
      <c r="R61" s="112"/>
      <c r="S61" s="112"/>
      <c r="T61" s="113"/>
      <c r="U61" s="112"/>
      <c r="V61" s="429"/>
    </row>
    <row r="62" spans="1:22" s="33" customFormat="1" ht="10.5" customHeight="1">
      <c r="A62" s="396"/>
      <c r="B62" s="399"/>
      <c r="C62" s="171"/>
      <c r="D62" s="147" t="s">
        <v>137</v>
      </c>
      <c r="E62" s="148">
        <v>4</v>
      </c>
      <c r="F62" s="181"/>
      <c r="G62" s="112"/>
      <c r="H62" s="148">
        <v>4</v>
      </c>
      <c r="J62" s="112"/>
      <c r="K62" s="112"/>
      <c r="L62" s="112"/>
      <c r="M62" s="112"/>
      <c r="N62" s="112"/>
      <c r="O62" s="112"/>
      <c r="P62" s="112"/>
      <c r="Q62" s="112"/>
      <c r="R62" s="112"/>
      <c r="S62" s="112"/>
      <c r="T62" s="113"/>
      <c r="U62" s="112"/>
      <c r="V62" s="429"/>
    </row>
    <row r="63" spans="1:22" s="33" customFormat="1" ht="10.5" customHeight="1">
      <c r="A63" s="396"/>
      <c r="B63" s="399"/>
      <c r="C63" s="171"/>
      <c r="D63" s="147" t="s">
        <v>138</v>
      </c>
      <c r="E63" s="148">
        <v>3</v>
      </c>
      <c r="F63" s="181"/>
      <c r="G63" s="112"/>
      <c r="I63" s="148">
        <v>3</v>
      </c>
      <c r="K63" s="112"/>
      <c r="L63" s="112"/>
      <c r="M63" s="112"/>
      <c r="N63" s="112"/>
      <c r="O63" s="112"/>
      <c r="P63" s="112"/>
      <c r="Q63" s="112"/>
      <c r="R63" s="112"/>
      <c r="S63" s="112"/>
      <c r="T63" s="113"/>
      <c r="U63" s="112"/>
      <c r="V63" s="429"/>
    </row>
    <row r="64" spans="1:22" s="33" customFormat="1" ht="10.5" customHeight="1">
      <c r="A64" s="396"/>
      <c r="B64" s="399"/>
      <c r="C64" s="171"/>
      <c r="D64" s="147" t="s">
        <v>139</v>
      </c>
      <c r="E64" s="148">
        <v>3</v>
      </c>
      <c r="F64" s="181"/>
      <c r="G64" s="148">
        <v>3</v>
      </c>
      <c r="H64" s="112"/>
      <c r="J64" s="112"/>
      <c r="K64" s="112"/>
      <c r="L64" s="112"/>
      <c r="M64" s="112"/>
      <c r="N64" s="112"/>
      <c r="O64" s="112"/>
      <c r="P64" s="109"/>
      <c r="Q64" s="112"/>
      <c r="R64" s="112"/>
      <c r="S64" s="112"/>
      <c r="T64" s="113"/>
      <c r="U64" s="112"/>
      <c r="V64" s="429"/>
    </row>
    <row r="65" spans="1:23" s="33" customFormat="1" ht="10.5" customHeight="1">
      <c r="A65" s="396"/>
      <c r="B65" s="399"/>
      <c r="C65" s="171"/>
      <c r="D65" s="147" t="s">
        <v>140</v>
      </c>
      <c r="E65" s="148">
        <v>3</v>
      </c>
      <c r="F65" s="181"/>
      <c r="G65" s="112"/>
      <c r="H65" s="112"/>
      <c r="I65" s="112"/>
      <c r="K65" s="112"/>
      <c r="L65" s="148">
        <v>3</v>
      </c>
      <c r="M65" s="112"/>
      <c r="N65" s="112"/>
      <c r="O65" s="112"/>
      <c r="P65" s="109"/>
      <c r="Q65" s="112"/>
      <c r="R65" s="112"/>
      <c r="S65" s="112"/>
      <c r="T65" s="113"/>
      <c r="U65" s="112"/>
      <c r="V65" s="429"/>
    </row>
    <row r="66" spans="1:23" s="33" customFormat="1" ht="10.5" customHeight="1">
      <c r="A66" s="396"/>
      <c r="B66" s="399"/>
      <c r="C66" s="171"/>
      <c r="D66" s="147" t="s">
        <v>141</v>
      </c>
      <c r="E66" s="148">
        <v>3</v>
      </c>
      <c r="F66" s="181"/>
      <c r="G66" s="112"/>
      <c r="H66" s="112"/>
      <c r="K66" s="148">
        <v>3</v>
      </c>
      <c r="L66" s="112"/>
      <c r="M66" s="112"/>
      <c r="N66" s="112"/>
      <c r="O66" s="112"/>
      <c r="P66" s="112"/>
      <c r="Q66" s="112"/>
      <c r="R66" s="112"/>
      <c r="S66" s="112"/>
      <c r="T66" s="113"/>
      <c r="U66" s="112"/>
      <c r="V66" s="429"/>
    </row>
    <row r="67" spans="1:23" s="33" customFormat="1" ht="10.5" customHeight="1">
      <c r="A67" s="396"/>
      <c r="B67" s="399"/>
      <c r="C67" s="171"/>
      <c r="D67" s="147" t="s">
        <v>142</v>
      </c>
      <c r="E67" s="148">
        <v>3</v>
      </c>
      <c r="F67" s="181"/>
      <c r="G67" s="112"/>
      <c r="H67" s="148"/>
      <c r="I67" s="112"/>
      <c r="J67" s="148">
        <v>3</v>
      </c>
      <c r="K67" s="112"/>
      <c r="L67" s="148"/>
      <c r="M67" s="112"/>
      <c r="N67" s="112"/>
      <c r="O67" s="112"/>
      <c r="P67" s="112"/>
      <c r="Q67" s="112"/>
      <c r="R67" s="112"/>
      <c r="S67" s="112"/>
      <c r="T67" s="113"/>
      <c r="U67" s="112"/>
      <c r="V67" s="429"/>
    </row>
    <row r="68" spans="1:23" s="33" customFormat="1" ht="10.5" customHeight="1" thickBot="1">
      <c r="A68" s="397"/>
      <c r="B68" s="400"/>
      <c r="C68" s="172"/>
      <c r="D68" s="149" t="s">
        <v>143</v>
      </c>
      <c r="E68" s="148">
        <v>3</v>
      </c>
      <c r="F68" s="181"/>
      <c r="G68" s="112"/>
      <c r="H68" s="109"/>
      <c r="I68" s="148"/>
      <c r="J68" s="148">
        <v>3</v>
      </c>
      <c r="K68" s="113"/>
      <c r="L68" s="113"/>
      <c r="M68" s="113"/>
      <c r="N68" s="113"/>
      <c r="O68" s="113"/>
      <c r="P68" s="113"/>
      <c r="Q68" s="113"/>
      <c r="R68" s="113"/>
      <c r="S68" s="112"/>
      <c r="T68" s="112"/>
      <c r="U68" s="112"/>
      <c r="V68" s="429"/>
    </row>
    <row r="69" spans="1:23" s="34" customFormat="1" thickBot="1">
      <c r="A69" s="214"/>
      <c r="B69" s="215"/>
      <c r="C69" s="215"/>
      <c r="D69" s="216" t="s">
        <v>39</v>
      </c>
      <c r="E69" s="217">
        <f>SUM(E60+E18+E4)</f>
        <v>84</v>
      </c>
      <c r="F69" s="218">
        <f>SUM(F5:F68)</f>
        <v>0</v>
      </c>
      <c r="G69" s="217">
        <f t="shared" ref="G69:U69" si="3">SUM(G60+G18+G4)</f>
        <v>14.5</v>
      </c>
      <c r="H69" s="272">
        <f t="shared" si="3"/>
        <v>9.5</v>
      </c>
      <c r="I69" s="217">
        <f t="shared" si="3"/>
        <v>16</v>
      </c>
      <c r="J69" s="217">
        <f t="shared" si="3"/>
        <v>18</v>
      </c>
      <c r="K69" s="217">
        <f t="shared" si="3"/>
        <v>13</v>
      </c>
      <c r="L69" s="217">
        <f t="shared" si="3"/>
        <v>13</v>
      </c>
      <c r="M69" s="217">
        <f t="shared" si="3"/>
        <v>0</v>
      </c>
      <c r="N69" s="217">
        <f t="shared" si="3"/>
        <v>0</v>
      </c>
      <c r="O69" s="217">
        <f t="shared" si="3"/>
        <v>0</v>
      </c>
      <c r="P69" s="217">
        <f t="shared" si="3"/>
        <v>0</v>
      </c>
      <c r="Q69" s="217">
        <f t="shared" si="3"/>
        <v>0</v>
      </c>
      <c r="R69" s="217">
        <f t="shared" si="3"/>
        <v>0</v>
      </c>
      <c r="S69" s="217">
        <f t="shared" si="3"/>
        <v>0</v>
      </c>
      <c r="T69" s="217">
        <f t="shared" si="3"/>
        <v>0</v>
      </c>
      <c r="U69" s="219">
        <f t="shared" si="3"/>
        <v>0</v>
      </c>
      <c r="V69" s="429"/>
      <c r="W69" s="150">
        <f>SUM(F69:U69)</f>
        <v>84</v>
      </c>
    </row>
    <row r="70" spans="1:23" ht="9" customHeight="1">
      <c r="A70" s="236"/>
      <c r="B70" s="236"/>
      <c r="C70" s="236"/>
      <c r="D70" s="238"/>
      <c r="E70" s="268"/>
      <c r="F70" s="270"/>
      <c r="G70" s="366" t="s">
        <v>158</v>
      </c>
      <c r="H70" s="367"/>
      <c r="I70" s="367"/>
      <c r="J70" s="366" t="s">
        <v>159</v>
      </c>
      <c r="K70" s="367"/>
      <c r="L70" s="367"/>
      <c r="M70" s="366" t="s">
        <v>160</v>
      </c>
      <c r="N70" s="367"/>
      <c r="O70" s="367"/>
      <c r="P70" s="366" t="s">
        <v>161</v>
      </c>
      <c r="Q70" s="367"/>
      <c r="R70" s="367"/>
      <c r="S70" s="366" t="s">
        <v>162</v>
      </c>
      <c r="T70" s="367"/>
      <c r="U70" s="367"/>
      <c r="V70" s="267"/>
    </row>
    <row r="71" spans="1:23" ht="12.75" customHeight="1">
      <c r="A71" s="236"/>
      <c r="B71" s="236"/>
      <c r="C71" s="236"/>
      <c r="D71" s="128" t="s">
        <v>44</v>
      </c>
      <c r="E71" s="269"/>
      <c r="F71" s="270"/>
      <c r="G71" s="368" t="s">
        <v>165</v>
      </c>
      <c r="H71" s="369"/>
      <c r="I71" s="369"/>
      <c r="J71" s="370"/>
      <c r="K71" s="370"/>
      <c r="L71" s="370"/>
      <c r="M71" s="370"/>
      <c r="N71" s="370"/>
      <c r="O71" s="370"/>
      <c r="P71" s="370"/>
      <c r="Q71" s="370"/>
      <c r="R71" s="370"/>
      <c r="S71" s="370"/>
      <c r="T71" s="370"/>
      <c r="U71" s="370"/>
      <c r="V71" s="267"/>
    </row>
    <row r="72" spans="1:23" ht="61.5" customHeight="1">
      <c r="A72" s="236"/>
      <c r="B72" s="371"/>
      <c r="C72" s="372"/>
      <c r="D72" s="41" t="s">
        <v>168</v>
      </c>
      <c r="E72" s="271" t="s">
        <v>164</v>
      </c>
      <c r="F72" s="251" t="s">
        <v>163</v>
      </c>
      <c r="G72" s="292" t="s">
        <v>202</v>
      </c>
      <c r="H72" s="292" t="s">
        <v>203</v>
      </c>
      <c r="I72" s="292" t="s">
        <v>204</v>
      </c>
      <c r="J72" s="292" t="s">
        <v>205</v>
      </c>
      <c r="K72" s="292" t="s">
        <v>206</v>
      </c>
      <c r="L72" s="292" t="s">
        <v>207</v>
      </c>
      <c r="M72" s="292" t="s">
        <v>208</v>
      </c>
      <c r="N72" s="292" t="s">
        <v>209</v>
      </c>
      <c r="O72" s="292" t="s">
        <v>210</v>
      </c>
      <c r="P72" s="292" t="s">
        <v>211</v>
      </c>
      <c r="Q72" s="292" t="s">
        <v>212</v>
      </c>
      <c r="R72" s="292" t="s">
        <v>213</v>
      </c>
      <c r="S72" s="292" t="s">
        <v>214</v>
      </c>
      <c r="T72" s="292" t="s">
        <v>215</v>
      </c>
      <c r="U72" s="292" t="s">
        <v>216</v>
      </c>
      <c r="V72" s="267"/>
    </row>
    <row r="73" spans="1:23" s="32" customFormat="1" ht="10">
      <c r="A73" s="120"/>
      <c r="B73" s="373"/>
      <c r="C73" s="372"/>
      <c r="D73" s="101" t="s">
        <v>1</v>
      </c>
      <c r="E73" s="98">
        <v>10</v>
      </c>
      <c r="F73" s="252">
        <v>10</v>
      </c>
      <c r="G73" s="359">
        <v>9</v>
      </c>
      <c r="H73" s="359">
        <v>1</v>
      </c>
      <c r="I73" s="359"/>
      <c r="J73" s="359"/>
      <c r="K73" s="359"/>
      <c r="L73" s="359"/>
      <c r="M73" s="359"/>
      <c r="N73" s="359"/>
      <c r="O73" s="359"/>
      <c r="P73" s="359"/>
      <c r="Q73" s="359"/>
      <c r="R73" s="359"/>
      <c r="S73" s="359"/>
      <c r="T73" s="359"/>
      <c r="U73" s="359"/>
      <c r="V73" s="374"/>
    </row>
    <row r="74" spans="1:23" s="32" customFormat="1" ht="10">
      <c r="A74" s="120"/>
      <c r="B74" s="373"/>
      <c r="C74" s="372"/>
      <c r="D74" s="36" t="s">
        <v>2</v>
      </c>
      <c r="E74" s="99">
        <v>20</v>
      </c>
      <c r="F74" s="253"/>
      <c r="G74" s="360">
        <v>6</v>
      </c>
      <c r="H74" s="360">
        <v>8</v>
      </c>
      <c r="I74" s="360">
        <v>6</v>
      </c>
      <c r="J74" s="360"/>
      <c r="K74" s="361"/>
      <c r="L74" s="359"/>
      <c r="M74" s="361"/>
      <c r="N74" s="361"/>
      <c r="O74" s="361"/>
      <c r="P74" s="359"/>
      <c r="Q74" s="361"/>
      <c r="R74" s="361"/>
      <c r="S74" s="359"/>
      <c r="T74" s="359"/>
      <c r="U74" s="359"/>
      <c r="V74" s="374"/>
    </row>
    <row r="75" spans="1:23" s="32" customFormat="1" ht="10">
      <c r="A75" s="120"/>
      <c r="B75" s="373"/>
      <c r="C75" s="372"/>
      <c r="D75" s="37" t="s">
        <v>75</v>
      </c>
      <c r="E75" s="100">
        <v>25</v>
      </c>
      <c r="F75" s="253"/>
      <c r="G75" s="359"/>
      <c r="H75" s="359"/>
      <c r="J75" s="359">
        <v>8</v>
      </c>
      <c r="K75" s="359">
        <v>8</v>
      </c>
      <c r="L75" s="359">
        <v>9</v>
      </c>
      <c r="M75" s="359"/>
      <c r="N75" s="359"/>
      <c r="O75" s="359"/>
      <c r="P75" s="359"/>
      <c r="Q75" s="359"/>
      <c r="R75" s="359"/>
      <c r="S75" s="359"/>
      <c r="T75" s="359"/>
      <c r="U75" s="359"/>
      <c r="V75" s="374"/>
    </row>
    <row r="76" spans="1:23" s="32" customFormat="1" ht="10">
      <c r="A76" s="120"/>
      <c r="B76" s="120"/>
      <c r="C76" s="120"/>
      <c r="D76" s="102" t="s">
        <v>74</v>
      </c>
      <c r="E76" s="103">
        <v>55</v>
      </c>
      <c r="F76" s="254">
        <f>SUM(F73:F75)</f>
        <v>10</v>
      </c>
      <c r="G76" s="191">
        <f t="shared" ref="G76:U76" si="4">SUM(G73:G75)</f>
        <v>15</v>
      </c>
      <c r="H76" s="191">
        <f t="shared" si="4"/>
        <v>9</v>
      </c>
      <c r="I76" s="191">
        <f t="shared" si="4"/>
        <v>6</v>
      </c>
      <c r="J76" s="191">
        <f t="shared" si="4"/>
        <v>8</v>
      </c>
      <c r="K76" s="191">
        <f t="shared" si="4"/>
        <v>8</v>
      </c>
      <c r="L76" s="191">
        <f>SUM(L73:L75)</f>
        <v>9</v>
      </c>
      <c r="M76" s="191">
        <f t="shared" si="4"/>
        <v>0</v>
      </c>
      <c r="N76" s="191">
        <f t="shared" si="4"/>
        <v>0</v>
      </c>
      <c r="O76" s="191">
        <f t="shared" si="4"/>
        <v>0</v>
      </c>
      <c r="P76" s="191">
        <f t="shared" si="4"/>
        <v>0</v>
      </c>
      <c r="Q76" s="191">
        <f t="shared" si="4"/>
        <v>0</v>
      </c>
      <c r="R76" s="191">
        <f t="shared" si="4"/>
        <v>0</v>
      </c>
      <c r="S76" s="191">
        <f t="shared" si="4"/>
        <v>0</v>
      </c>
      <c r="T76" s="191">
        <f t="shared" si="4"/>
        <v>0</v>
      </c>
      <c r="U76" s="191">
        <f t="shared" si="4"/>
        <v>0</v>
      </c>
      <c r="V76" s="183"/>
    </row>
    <row r="77" spans="1:23" s="32" customFormat="1" ht="10">
      <c r="A77" s="120"/>
      <c r="B77" s="120"/>
      <c r="C77" s="120"/>
      <c r="D77" s="102" t="s">
        <v>217</v>
      </c>
      <c r="E77" s="358">
        <f>SUM(G76:U76)</f>
        <v>55</v>
      </c>
      <c r="F77" s="254"/>
      <c r="G77" s="191"/>
      <c r="H77" s="191"/>
      <c r="I77" s="191"/>
      <c r="J77" s="191"/>
      <c r="K77" s="191"/>
      <c r="L77" s="191"/>
      <c r="M77" s="96"/>
      <c r="N77" s="96"/>
      <c r="O77" s="96"/>
      <c r="P77" s="96"/>
      <c r="Q77" s="96"/>
      <c r="R77" s="96"/>
      <c r="S77" s="96"/>
      <c r="T77" s="96"/>
      <c r="U77" s="96"/>
      <c r="V77" s="183"/>
    </row>
    <row r="78" spans="1:23" ht="18" customHeight="1">
      <c r="D78" s="362" t="s">
        <v>70</v>
      </c>
      <c r="E78" s="375"/>
      <c r="F78" s="375"/>
      <c r="G78" s="375"/>
      <c r="H78" s="375"/>
      <c r="I78" s="375"/>
      <c r="J78" s="375"/>
      <c r="K78" s="375"/>
      <c r="L78" s="375"/>
      <c r="M78" s="375"/>
      <c r="N78" s="375"/>
      <c r="O78" s="375"/>
      <c r="P78" s="375"/>
      <c r="Q78" s="375"/>
      <c r="R78" s="375"/>
      <c r="S78" s="375"/>
      <c r="T78" s="375"/>
      <c r="U78" s="375"/>
    </row>
    <row r="79" spans="1:23" s="28" customFormat="1" ht="40.5" customHeight="1">
      <c r="A79" s="49"/>
      <c r="B79" s="49"/>
      <c r="C79" s="49"/>
      <c r="D79" s="362" t="s">
        <v>71</v>
      </c>
      <c r="E79" s="376"/>
      <c r="F79" s="376"/>
      <c r="G79" s="376"/>
      <c r="H79" s="376"/>
      <c r="I79" s="376"/>
      <c r="J79" s="376"/>
      <c r="K79" s="376"/>
      <c r="L79" s="376"/>
      <c r="M79" s="376"/>
      <c r="N79" s="376"/>
      <c r="O79" s="376"/>
      <c r="P79" s="376"/>
      <c r="Q79" s="376"/>
      <c r="R79" s="376"/>
      <c r="S79" s="376"/>
      <c r="T79" s="376"/>
      <c r="U79" s="377"/>
      <c r="V79" s="121"/>
    </row>
    <row r="80" spans="1:23" s="28" customFormat="1" ht="34.5" customHeight="1">
      <c r="A80" s="49"/>
      <c r="B80" s="49"/>
      <c r="C80" s="49"/>
      <c r="D80" s="362" t="s">
        <v>72</v>
      </c>
      <c r="E80" s="376"/>
      <c r="F80" s="376"/>
      <c r="G80" s="376"/>
      <c r="H80" s="376"/>
      <c r="I80" s="376"/>
      <c r="J80" s="376"/>
      <c r="K80" s="376"/>
      <c r="L80" s="376"/>
      <c r="M80" s="376"/>
      <c r="N80" s="376"/>
      <c r="O80" s="376"/>
      <c r="P80" s="376"/>
      <c r="Q80" s="376"/>
      <c r="R80" s="376"/>
      <c r="S80" s="376"/>
      <c r="T80" s="376"/>
      <c r="U80" s="377"/>
      <c r="V80" s="121"/>
    </row>
    <row r="81" spans="1:22" s="51" customFormat="1" ht="40.5" customHeight="1">
      <c r="A81" s="50"/>
      <c r="B81" s="50"/>
      <c r="C81" s="50"/>
      <c r="D81" s="362" t="s">
        <v>73</v>
      </c>
      <c r="E81" s="378"/>
      <c r="F81" s="378"/>
      <c r="G81" s="378"/>
      <c r="H81" s="378"/>
      <c r="I81" s="378"/>
      <c r="J81" s="378"/>
      <c r="K81" s="378"/>
      <c r="L81" s="378"/>
      <c r="M81" s="378"/>
      <c r="N81" s="378"/>
      <c r="O81" s="378"/>
      <c r="P81" s="378"/>
      <c r="Q81" s="378"/>
      <c r="R81" s="378"/>
      <c r="S81" s="378"/>
      <c r="T81" s="378"/>
      <c r="U81" s="379"/>
      <c r="V81" s="121"/>
    </row>
    <row r="82" spans="1:22" ht="15">
      <c r="D82" s="97" t="s">
        <v>43</v>
      </c>
      <c r="E82" s="74"/>
      <c r="F82" s="75"/>
      <c r="G82" s="69"/>
      <c r="H82" s="69"/>
      <c r="I82" s="76"/>
      <c r="J82" s="77"/>
      <c r="K82" s="77"/>
      <c r="L82" s="77"/>
      <c r="M82" s="77"/>
      <c r="N82" s="77"/>
      <c r="O82" s="77"/>
      <c r="P82" s="77"/>
      <c r="Q82" s="77"/>
      <c r="R82" s="77"/>
      <c r="S82" s="77"/>
      <c r="T82" s="77"/>
      <c r="U82" s="78"/>
      <c r="V82" s="184"/>
    </row>
    <row r="83" spans="1:22" s="30" customFormat="1">
      <c r="A83" s="49"/>
      <c r="B83" s="49"/>
      <c r="C83" s="49"/>
      <c r="D83" s="52"/>
      <c r="E83" s="53" t="s">
        <v>50</v>
      </c>
      <c r="F83" s="57"/>
      <c r="G83" s="79"/>
      <c r="H83" s="80"/>
      <c r="I83" s="80"/>
      <c r="J83" s="80"/>
      <c r="K83" s="80"/>
      <c r="L83" s="80"/>
      <c r="M83" s="80"/>
      <c r="N83" s="81" t="s">
        <v>38</v>
      </c>
      <c r="O83" s="91"/>
      <c r="P83" s="92" t="s">
        <v>34</v>
      </c>
      <c r="Q83" s="91"/>
      <c r="R83" s="93" t="s">
        <v>35</v>
      </c>
      <c r="S83" s="94"/>
      <c r="T83" s="93" t="s">
        <v>36</v>
      </c>
      <c r="U83" s="94"/>
      <c r="V83" s="185" t="s">
        <v>37</v>
      </c>
    </row>
    <row r="84" spans="1:22" s="30" customFormat="1">
      <c r="A84" s="49"/>
      <c r="B84" s="49"/>
      <c r="C84" s="49"/>
      <c r="D84" s="40"/>
      <c r="E84" s="82" t="s">
        <v>53</v>
      </c>
      <c r="F84" s="58"/>
      <c r="G84" s="83"/>
      <c r="H84" s="84"/>
      <c r="I84" s="85"/>
      <c r="J84" s="84"/>
      <c r="K84" s="84"/>
      <c r="L84" s="84"/>
      <c r="M84" s="84"/>
      <c r="N84" s="86" t="s">
        <v>65</v>
      </c>
      <c r="O84" s="84"/>
      <c r="P84" s="87">
        <v>6</v>
      </c>
      <c r="Q84" s="88"/>
      <c r="R84" s="87">
        <v>9</v>
      </c>
      <c r="S84" s="88"/>
      <c r="T84" s="87">
        <v>12</v>
      </c>
      <c r="U84" s="88"/>
      <c r="V84" s="186">
        <v>15</v>
      </c>
    </row>
    <row r="85" spans="1:22" s="30" customFormat="1">
      <c r="A85" s="49"/>
      <c r="B85" s="49"/>
      <c r="C85" s="49"/>
      <c r="D85" s="40"/>
      <c r="E85" s="82" t="s">
        <v>48</v>
      </c>
      <c r="F85" s="59"/>
      <c r="G85" s="83"/>
      <c r="H85" s="85"/>
      <c r="I85" s="84"/>
      <c r="J85" s="84"/>
      <c r="K85" s="84"/>
      <c r="L85" s="84"/>
      <c r="M85" s="84"/>
      <c r="N85" s="86" t="s">
        <v>67</v>
      </c>
      <c r="O85" s="84"/>
      <c r="P85" s="87">
        <f>SUM(84/P84)</f>
        <v>14</v>
      </c>
      <c r="Q85" s="88"/>
      <c r="R85" s="87">
        <f>SUM(84/R84)</f>
        <v>9.3333333333333339</v>
      </c>
      <c r="S85" s="88"/>
      <c r="T85" s="87">
        <f>SUM(84/T84)</f>
        <v>7</v>
      </c>
      <c r="U85" s="88"/>
      <c r="V85" s="186">
        <f>SUM(84/V84)</f>
        <v>5.6</v>
      </c>
    </row>
    <row r="86" spans="1:22" s="30" customFormat="1">
      <c r="A86" s="49"/>
      <c r="B86" s="49"/>
      <c r="C86" s="49"/>
      <c r="D86" s="40"/>
      <c r="E86" s="82" t="s">
        <v>49</v>
      </c>
      <c r="F86" s="60"/>
      <c r="G86" s="83"/>
      <c r="H86" s="84"/>
      <c r="I86" s="84"/>
      <c r="J86" s="84"/>
      <c r="K86" s="84"/>
      <c r="L86" s="84"/>
      <c r="M86" s="84"/>
      <c r="N86" s="89" t="s">
        <v>66</v>
      </c>
      <c r="O86" s="84"/>
      <c r="P86" s="89">
        <v>40</v>
      </c>
      <c r="Q86" s="90"/>
      <c r="R86" s="89">
        <v>26</v>
      </c>
      <c r="S86" s="90"/>
      <c r="T86" s="89">
        <v>20</v>
      </c>
      <c r="U86" s="90"/>
      <c r="V86" s="187">
        <v>16</v>
      </c>
    </row>
    <row r="87" spans="1:22" s="30" customFormat="1">
      <c r="A87" s="49"/>
      <c r="B87" s="49"/>
      <c r="C87" s="49"/>
      <c r="D87" s="40"/>
      <c r="E87" s="82" t="s">
        <v>64</v>
      </c>
      <c r="F87" s="61"/>
      <c r="G87" s="83"/>
      <c r="H87" s="84"/>
      <c r="I87" s="84"/>
      <c r="J87" s="84"/>
      <c r="K87" s="84"/>
      <c r="L87" s="84"/>
      <c r="M87" s="84"/>
      <c r="N87" s="86" t="s">
        <v>63</v>
      </c>
      <c r="O87" s="84"/>
      <c r="P87" s="87">
        <f>SUM(55/P84)</f>
        <v>9.1666666666666661</v>
      </c>
      <c r="Q87" s="88"/>
      <c r="R87" s="87">
        <f>SUM(55/R84)</f>
        <v>6.1111111111111107</v>
      </c>
      <c r="S87" s="88"/>
      <c r="T87" s="87">
        <f>SUM(55/T84)</f>
        <v>4.583333333333333</v>
      </c>
      <c r="U87" s="88"/>
      <c r="V87" s="186">
        <f>SUM(55/V84)</f>
        <v>3.6666666666666665</v>
      </c>
    </row>
    <row r="88" spans="1:22" s="30" customFormat="1">
      <c r="A88" s="49"/>
      <c r="B88" s="49"/>
      <c r="C88" s="49"/>
      <c r="D88" s="40"/>
      <c r="E88" s="82" t="s">
        <v>68</v>
      </c>
      <c r="F88" s="60"/>
      <c r="G88" s="71" t="s">
        <v>69</v>
      </c>
      <c r="H88" s="152"/>
      <c r="I88" s="152"/>
      <c r="J88" s="152"/>
      <c r="K88" s="152"/>
      <c r="L88" s="152"/>
      <c r="M88" s="152"/>
      <c r="N88" s="152"/>
      <c r="O88" s="152"/>
      <c r="P88" s="152"/>
      <c r="Q88" s="152"/>
      <c r="R88" s="152"/>
      <c r="S88" s="152"/>
      <c r="T88" s="152"/>
      <c r="U88" s="152"/>
      <c r="V88" s="188"/>
    </row>
    <row r="89" spans="1:22" s="30" customFormat="1">
      <c r="A89" s="49"/>
      <c r="B89" s="49"/>
      <c r="C89" s="49"/>
      <c r="D89" s="40"/>
      <c r="E89" s="82" t="s">
        <v>54</v>
      </c>
      <c r="F89" s="58"/>
      <c r="G89" s="152"/>
      <c r="H89" s="152"/>
      <c r="I89" s="152"/>
      <c r="J89" s="152"/>
      <c r="K89" s="152"/>
      <c r="L89" s="152"/>
      <c r="M89" s="152"/>
      <c r="N89" s="152"/>
      <c r="O89" s="152"/>
      <c r="P89" s="152"/>
      <c r="Q89" s="152"/>
      <c r="R89" s="152"/>
      <c r="S89" s="152"/>
      <c r="T89" s="152"/>
      <c r="U89" s="70"/>
      <c r="V89" s="188"/>
    </row>
    <row r="90" spans="1:22" s="30" customFormat="1">
      <c r="A90" s="49"/>
      <c r="B90" s="49"/>
      <c r="C90" s="49"/>
      <c r="D90" s="95"/>
      <c r="E90" s="82" t="s">
        <v>61</v>
      </c>
      <c r="F90" s="58"/>
      <c r="G90" s="72" t="s">
        <v>62</v>
      </c>
      <c r="H90" s="152"/>
      <c r="I90" s="152"/>
      <c r="J90" s="152"/>
      <c r="K90" s="152"/>
      <c r="L90" s="152"/>
      <c r="M90" s="152"/>
      <c r="N90" s="152"/>
      <c r="O90" s="152"/>
      <c r="P90" s="152"/>
      <c r="Q90" s="152"/>
      <c r="R90" s="152"/>
      <c r="S90" s="152"/>
      <c r="T90" s="152"/>
      <c r="U90" s="152"/>
      <c r="V90" s="188"/>
    </row>
    <row r="91" spans="1:22" s="30" customFormat="1">
      <c r="A91" s="49"/>
      <c r="B91" s="49"/>
      <c r="C91" s="49"/>
      <c r="D91" s="40"/>
      <c r="E91" s="82" t="s">
        <v>52</v>
      </c>
      <c r="F91" s="58"/>
      <c r="G91" s="72" t="s">
        <v>51</v>
      </c>
      <c r="H91" s="152"/>
      <c r="I91" s="152"/>
      <c r="J91" s="152"/>
      <c r="K91" s="152"/>
      <c r="L91" s="152"/>
      <c r="M91" s="152"/>
      <c r="N91" s="152"/>
      <c r="O91" s="152"/>
      <c r="P91" s="152"/>
      <c r="Q91" s="152"/>
      <c r="R91" s="152"/>
      <c r="S91" s="152"/>
      <c r="T91" s="152"/>
      <c r="U91" s="152"/>
      <c r="V91" s="188"/>
    </row>
    <row r="92" spans="1:22" s="30" customFormat="1">
      <c r="A92" s="49"/>
      <c r="B92" s="49"/>
      <c r="C92" s="49"/>
      <c r="D92" s="38"/>
      <c r="E92" s="42"/>
      <c r="F92" s="39"/>
      <c r="G92" s="38"/>
      <c r="H92" s="38"/>
      <c r="I92" s="38"/>
      <c r="J92" s="38"/>
      <c r="K92" s="38"/>
      <c r="L92" s="38"/>
      <c r="M92" s="38"/>
      <c r="N92" s="38"/>
      <c r="O92" s="38"/>
      <c r="P92" s="38"/>
      <c r="Q92" s="38"/>
      <c r="R92" s="38"/>
      <c r="S92" s="38"/>
      <c r="T92" s="38"/>
      <c r="U92" s="38"/>
      <c r="V92" s="54"/>
    </row>
    <row r="93" spans="1:22" s="27" customFormat="1" ht="38.25" customHeight="1">
      <c r="A93" s="121"/>
      <c r="B93" s="121"/>
      <c r="C93" s="121"/>
      <c r="D93" s="443" t="s">
        <v>55</v>
      </c>
      <c r="E93" s="444"/>
      <c r="F93" s="444"/>
      <c r="G93" s="444"/>
      <c r="H93" s="444"/>
      <c r="I93" s="444"/>
      <c r="J93" s="444"/>
      <c r="K93" s="444"/>
      <c r="L93" s="444"/>
      <c r="M93" s="444"/>
      <c r="N93" s="444"/>
      <c r="O93" s="444"/>
      <c r="P93" s="444"/>
      <c r="Q93" s="444"/>
      <c r="R93" s="444"/>
      <c r="S93" s="444"/>
      <c r="T93" s="444"/>
      <c r="U93" s="444"/>
      <c r="V93" s="54"/>
    </row>
    <row r="94" spans="1:22" s="27" customFormat="1">
      <c r="A94" s="121"/>
      <c r="B94" s="121"/>
      <c r="C94" s="121"/>
      <c r="F94" s="31"/>
      <c r="V94" s="54"/>
    </row>
    <row r="95" spans="1:22" s="25" customFormat="1">
      <c r="A95" s="50"/>
      <c r="B95" s="50"/>
      <c r="C95" s="50"/>
      <c r="D95" s="55" t="s">
        <v>46</v>
      </c>
      <c r="E95" s="55"/>
      <c r="F95" s="62"/>
      <c r="G95" s="55" t="s">
        <v>47</v>
      </c>
      <c r="H95" s="55"/>
      <c r="I95" s="55"/>
      <c r="J95" s="55"/>
      <c r="K95" s="55"/>
      <c r="L95" s="55"/>
      <c r="M95" s="55"/>
      <c r="N95" s="55"/>
      <c r="O95" s="55"/>
      <c r="P95" s="55"/>
      <c r="Q95" s="55"/>
      <c r="R95" s="55"/>
      <c r="S95" s="55"/>
      <c r="T95" s="55"/>
      <c r="U95" s="55"/>
      <c r="V95" s="189"/>
    </row>
    <row r="96" spans="1:22" s="30" customFormat="1">
      <c r="A96" s="49"/>
      <c r="B96" s="49"/>
      <c r="C96" s="49"/>
      <c r="D96" s="38"/>
      <c r="E96" s="42"/>
      <c r="F96" s="39"/>
      <c r="G96" s="38"/>
      <c r="H96" s="38"/>
      <c r="I96" s="38"/>
      <c r="J96" s="38"/>
      <c r="K96" s="38"/>
      <c r="L96" s="38"/>
      <c r="M96" s="38"/>
      <c r="N96" s="38"/>
      <c r="O96" s="38"/>
      <c r="P96" s="38"/>
      <c r="Q96" s="38"/>
      <c r="R96" s="38"/>
      <c r="S96" s="38"/>
      <c r="T96" s="38"/>
      <c r="U96" s="38"/>
      <c r="V96" s="190"/>
    </row>
    <row r="97" spans="1:22">
      <c r="D97" s="45" t="s">
        <v>41</v>
      </c>
      <c r="E97" s="44" t="s">
        <v>42</v>
      </c>
      <c r="F97" s="43"/>
      <c r="G97" s="45" t="s">
        <v>40</v>
      </c>
      <c r="H97" s="47"/>
      <c r="I97" s="45"/>
      <c r="J97" s="45"/>
      <c r="K97" s="45"/>
      <c r="L97" s="45"/>
      <c r="M97" s="45"/>
      <c r="N97" s="45"/>
      <c r="O97" s="45"/>
      <c r="P97" s="45"/>
      <c r="Q97" s="45"/>
      <c r="R97" s="45"/>
      <c r="S97" s="45"/>
      <c r="T97" s="45"/>
      <c r="U97" s="45" t="s">
        <v>42</v>
      </c>
      <c r="V97" s="189"/>
    </row>
    <row r="98" spans="1:22" ht="26.25" customHeight="1">
      <c r="D98" s="45"/>
      <c r="E98" s="44"/>
      <c r="F98" s="43"/>
      <c r="G98" s="73"/>
      <c r="H98" s="47"/>
      <c r="I98" s="45"/>
      <c r="J98" s="45"/>
      <c r="K98" s="45"/>
      <c r="L98" s="45"/>
      <c r="M98" s="45"/>
      <c r="N98" s="45"/>
      <c r="O98" s="45"/>
      <c r="P98" s="45"/>
      <c r="Q98" s="45"/>
      <c r="R98" s="45"/>
      <c r="S98" s="45"/>
      <c r="T98" s="45"/>
      <c r="U98" s="45"/>
      <c r="V98" s="189"/>
    </row>
    <row r="99" spans="1:22" s="30" customFormat="1">
      <c r="A99" s="49"/>
      <c r="B99" s="49"/>
      <c r="C99" s="49"/>
      <c r="D99" s="38"/>
      <c r="E99" s="63"/>
      <c r="F99" s="64"/>
      <c r="G99" s="65"/>
      <c r="H99" s="66"/>
      <c r="I99" s="67"/>
      <c r="J99" s="68"/>
      <c r="K99" s="69"/>
      <c r="L99" s="69"/>
      <c r="N99" s="24"/>
      <c r="O99" s="24"/>
      <c r="P99" s="24"/>
      <c r="Q99" s="24"/>
      <c r="R99" s="24"/>
      <c r="S99" s="24"/>
      <c r="T99" s="24"/>
      <c r="U99" s="24"/>
      <c r="V99" s="54"/>
    </row>
  </sheetData>
  <mergeCells count="39">
    <mergeCell ref="A1:B4"/>
    <mergeCell ref="C1:C4"/>
    <mergeCell ref="D1:D3"/>
    <mergeCell ref="E1:E3"/>
    <mergeCell ref="F1:F3"/>
    <mergeCell ref="J1:L1"/>
    <mergeCell ref="M1:O1"/>
    <mergeCell ref="P1:R1"/>
    <mergeCell ref="S1:U1"/>
    <mergeCell ref="V1:V69"/>
    <mergeCell ref="G2:U2"/>
    <mergeCell ref="G1:I1"/>
    <mergeCell ref="A5:A17"/>
    <mergeCell ref="B5:B17"/>
    <mergeCell ref="C5:C7"/>
    <mergeCell ref="C8:C11"/>
    <mergeCell ref="C12:C15"/>
    <mergeCell ref="C16:C17"/>
    <mergeCell ref="G71:U71"/>
    <mergeCell ref="A19:A59"/>
    <mergeCell ref="B19:B59"/>
    <mergeCell ref="A61:A68"/>
    <mergeCell ref="B61:B68"/>
    <mergeCell ref="C19:C27"/>
    <mergeCell ref="C28:C36"/>
    <mergeCell ref="C37:C52"/>
    <mergeCell ref="C53:C59"/>
    <mergeCell ref="G70:I70"/>
    <mergeCell ref="J70:L70"/>
    <mergeCell ref="M70:O70"/>
    <mergeCell ref="P70:R70"/>
    <mergeCell ref="S70:U70"/>
    <mergeCell ref="B72:C75"/>
    <mergeCell ref="V73:V75"/>
    <mergeCell ref="D93:U93"/>
    <mergeCell ref="D78:U78"/>
    <mergeCell ref="D79:U79"/>
    <mergeCell ref="D80:U80"/>
    <mergeCell ref="D81:U81"/>
  </mergeCells>
  <phoneticPr fontId="69" type="noConversion"/>
  <conditionalFormatting sqref="P84:V84">
    <cfRule type="cellIs" dxfId="1" priority="1" operator="lessThan">
      <formula>0</formula>
    </cfRule>
  </conditionalFormatting>
  <pageMargins left="0.5" right="0.5" top="0.4" bottom="0.3" header="0.3" footer="0.3"/>
  <pageSetup orientation="portrait" horizontalDpi="1200" verticalDpi="1200"/>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9"/>
  <sheetViews>
    <sheetView view="pageLayout" topLeftCell="B52" zoomScale="150" workbookViewId="0">
      <selection activeCell="Q75" sqref="Q75"/>
    </sheetView>
  </sheetViews>
  <sheetFormatPr baseColWidth="10" defaultColWidth="9.1640625" defaultRowHeight="12" x14ac:dyDescent="0"/>
  <cols>
    <col min="1" max="1" width="2.1640625" style="49" customWidth="1"/>
    <col min="2" max="2" width="8.6640625" style="49" customWidth="1"/>
    <col min="3" max="3" width="2" style="49" customWidth="1"/>
    <col min="4" max="4" width="24" style="24" customWidth="1"/>
    <col min="5" max="5" width="3.33203125" style="201" customWidth="1"/>
    <col min="6" max="6" width="3.33203125" style="35" customWidth="1"/>
    <col min="7" max="14" width="3.33203125" style="24" customWidth="1"/>
    <col min="15" max="15" width="3.1640625" style="24" bestFit="1" customWidth="1"/>
    <col min="16" max="21" width="3.33203125" style="24" customWidth="1"/>
    <col min="22" max="22" width="2" style="54" customWidth="1"/>
    <col min="23" max="16384" width="9.1640625" style="24"/>
  </cols>
  <sheetData>
    <row r="1" spans="1:22" ht="9" customHeight="1">
      <c r="A1" s="401" t="s">
        <v>157</v>
      </c>
      <c r="B1" s="402"/>
      <c r="C1" s="430" t="s">
        <v>144</v>
      </c>
      <c r="D1" s="433" t="s">
        <v>4</v>
      </c>
      <c r="E1" s="435" t="s">
        <v>3</v>
      </c>
      <c r="F1" s="449" t="s">
        <v>149</v>
      </c>
      <c r="G1" s="445" t="s">
        <v>158</v>
      </c>
      <c r="H1" s="446"/>
      <c r="I1" s="446"/>
      <c r="J1" s="445" t="s">
        <v>159</v>
      </c>
      <c r="K1" s="446"/>
      <c r="L1" s="446"/>
      <c r="M1" s="445" t="s">
        <v>160</v>
      </c>
      <c r="N1" s="446"/>
      <c r="O1" s="446"/>
      <c r="P1" s="445" t="s">
        <v>161</v>
      </c>
      <c r="Q1" s="446"/>
      <c r="R1" s="446"/>
      <c r="S1" s="445" t="s">
        <v>162</v>
      </c>
      <c r="T1" s="446"/>
      <c r="U1" s="446"/>
      <c r="V1" s="428" t="s">
        <v>45</v>
      </c>
    </row>
    <row r="2" spans="1:22" ht="12.75" customHeight="1">
      <c r="A2" s="401"/>
      <c r="B2" s="402"/>
      <c r="C2" s="430"/>
      <c r="D2" s="447"/>
      <c r="E2" s="448"/>
      <c r="F2" s="449"/>
      <c r="G2" s="368" t="s">
        <v>165</v>
      </c>
      <c r="H2" s="369"/>
      <c r="I2" s="369"/>
      <c r="J2" s="370"/>
      <c r="K2" s="370"/>
      <c r="L2" s="370"/>
      <c r="M2" s="370"/>
      <c r="N2" s="370"/>
      <c r="O2" s="370"/>
      <c r="P2" s="370"/>
      <c r="Q2" s="370"/>
      <c r="R2" s="370"/>
      <c r="S2" s="370"/>
      <c r="T2" s="370"/>
      <c r="U2" s="370"/>
      <c r="V2" s="428"/>
    </row>
    <row r="3" spans="1:22" ht="28" customHeight="1">
      <c r="A3" s="403"/>
      <c r="B3" s="402"/>
      <c r="C3" s="431"/>
      <c r="D3" s="434"/>
      <c r="E3" s="436"/>
      <c r="F3" s="450"/>
      <c r="G3" s="104" t="s">
        <v>56</v>
      </c>
      <c r="H3" s="104" t="s">
        <v>57</v>
      </c>
      <c r="I3" s="104" t="s">
        <v>58</v>
      </c>
      <c r="J3" s="104" t="s">
        <v>59</v>
      </c>
      <c r="K3" s="104" t="s">
        <v>150</v>
      </c>
      <c r="L3" s="104" t="s">
        <v>60</v>
      </c>
      <c r="M3" s="107" t="s">
        <v>82</v>
      </c>
      <c r="N3" s="107" t="s">
        <v>151</v>
      </c>
      <c r="O3" s="107" t="s">
        <v>83</v>
      </c>
      <c r="P3" s="106" t="s">
        <v>79</v>
      </c>
      <c r="Q3" s="106" t="s">
        <v>80</v>
      </c>
      <c r="R3" s="106" t="s">
        <v>81</v>
      </c>
      <c r="S3" s="105" t="s">
        <v>76</v>
      </c>
      <c r="T3" s="105" t="s">
        <v>77</v>
      </c>
      <c r="U3" s="105" t="s">
        <v>78</v>
      </c>
      <c r="V3" s="429"/>
    </row>
    <row r="4" spans="1:22" s="33" customFormat="1" ht="12" customHeight="1">
      <c r="A4" s="404"/>
      <c r="B4" s="404"/>
      <c r="C4" s="432"/>
      <c r="D4" s="204" t="s">
        <v>166</v>
      </c>
      <c r="E4" s="209">
        <f>SUM(E5:E17)</f>
        <v>29</v>
      </c>
      <c r="F4" s="210"/>
      <c r="G4" s="209">
        <f>SUM(G5:G17)</f>
        <v>4</v>
      </c>
      <c r="H4" s="209">
        <f t="shared" ref="H4:U4" si="0">SUM(H5:H17)</f>
        <v>4</v>
      </c>
      <c r="I4" s="209">
        <f t="shared" si="0"/>
        <v>3</v>
      </c>
      <c r="J4" s="209">
        <f t="shared" si="0"/>
        <v>4</v>
      </c>
      <c r="K4" s="209">
        <f t="shared" si="0"/>
        <v>4</v>
      </c>
      <c r="L4" s="209">
        <f t="shared" si="0"/>
        <v>6</v>
      </c>
      <c r="M4" s="209">
        <f>SUM(M5:M17)</f>
        <v>4</v>
      </c>
      <c r="N4" s="209">
        <f t="shared" si="0"/>
        <v>0</v>
      </c>
      <c r="O4" s="209">
        <f t="shared" si="0"/>
        <v>0</v>
      </c>
      <c r="P4" s="209">
        <f t="shared" si="0"/>
        <v>0</v>
      </c>
      <c r="Q4" s="209">
        <f t="shared" si="0"/>
        <v>0</v>
      </c>
      <c r="R4" s="209">
        <f t="shared" si="0"/>
        <v>0</v>
      </c>
      <c r="S4" s="209">
        <f t="shared" si="0"/>
        <v>0</v>
      </c>
      <c r="T4" s="209">
        <f t="shared" si="0"/>
        <v>0</v>
      </c>
      <c r="U4" s="209">
        <f t="shared" si="0"/>
        <v>0</v>
      </c>
      <c r="V4" s="429"/>
    </row>
    <row r="5" spans="1:22" s="33" customFormat="1" ht="10.25" customHeight="1">
      <c r="A5" s="405" t="s">
        <v>154</v>
      </c>
      <c r="B5" s="408" t="s">
        <v>153</v>
      </c>
      <c r="C5" s="412">
        <v>1</v>
      </c>
      <c r="D5" s="134" t="s">
        <v>84</v>
      </c>
      <c r="E5" s="161">
        <v>4</v>
      </c>
      <c r="F5" s="175"/>
      <c r="G5" s="207">
        <v>4</v>
      </c>
      <c r="I5" s="112"/>
      <c r="J5" s="112"/>
      <c r="K5" s="112"/>
      <c r="L5" s="112"/>
      <c r="M5" s="112"/>
      <c r="N5" s="112"/>
      <c r="O5" s="112"/>
      <c r="P5" s="112"/>
      <c r="Q5" s="112"/>
      <c r="R5" s="112"/>
      <c r="S5" s="112"/>
      <c r="T5" s="112"/>
      <c r="U5" s="112"/>
      <c r="V5" s="429"/>
    </row>
    <row r="6" spans="1:22" s="33" customFormat="1" ht="10">
      <c r="A6" s="406"/>
      <c r="B6" s="409"/>
      <c r="C6" s="413"/>
      <c r="D6" s="135" t="s">
        <v>85</v>
      </c>
      <c r="E6" s="162">
        <v>3</v>
      </c>
      <c r="F6" s="176"/>
      <c r="G6" s="109"/>
      <c r="H6" s="207">
        <v>3</v>
      </c>
      <c r="I6" s="112"/>
      <c r="J6" s="112"/>
      <c r="K6" s="112"/>
      <c r="L6" s="112"/>
      <c r="M6" s="112"/>
      <c r="N6" s="112"/>
      <c r="O6" s="112"/>
      <c r="P6" s="112"/>
      <c r="Q6" s="112"/>
      <c r="R6" s="112"/>
      <c r="S6" s="112"/>
      <c r="T6" s="112"/>
      <c r="U6" s="112"/>
      <c r="V6" s="429"/>
    </row>
    <row r="7" spans="1:22" s="33" customFormat="1" ht="11" thickBot="1">
      <c r="A7" s="406"/>
      <c r="B7" s="409"/>
      <c r="C7" s="414"/>
      <c r="D7" s="136" t="s">
        <v>86</v>
      </c>
      <c r="E7" s="163">
        <v>1</v>
      </c>
      <c r="F7" s="177"/>
      <c r="G7" s="124"/>
      <c r="H7" s="127">
        <v>1</v>
      </c>
      <c r="I7" s="124"/>
      <c r="J7" s="124"/>
      <c r="K7" s="124"/>
      <c r="L7" s="124"/>
      <c r="M7" s="124"/>
      <c r="N7" s="124"/>
      <c r="O7" s="124"/>
      <c r="P7" s="124"/>
      <c r="Q7" s="124"/>
      <c r="R7" s="124"/>
      <c r="S7" s="124"/>
      <c r="T7" s="124"/>
      <c r="U7" s="123"/>
      <c r="V7" s="429"/>
    </row>
    <row r="8" spans="1:22" s="33" customFormat="1" ht="10.25" customHeight="1">
      <c r="A8" s="406"/>
      <c r="B8" s="410"/>
      <c r="C8" s="415">
        <v>2</v>
      </c>
      <c r="D8" s="137" t="s">
        <v>87</v>
      </c>
      <c r="E8" s="164">
        <v>1</v>
      </c>
      <c r="F8" s="178"/>
      <c r="G8" s="119"/>
      <c r="H8" s="119"/>
      <c r="I8" s="273"/>
      <c r="J8" s="208">
        <v>1</v>
      </c>
      <c r="K8" s="119"/>
      <c r="L8" s="119"/>
      <c r="M8" s="119"/>
      <c r="N8" s="119"/>
      <c r="O8" s="119"/>
      <c r="P8" s="119"/>
      <c r="Q8" s="119"/>
      <c r="R8" s="119"/>
      <c r="S8" s="119"/>
      <c r="T8" s="119"/>
      <c r="U8" s="119"/>
      <c r="V8" s="429"/>
    </row>
    <row r="9" spans="1:22" s="33" customFormat="1" ht="10">
      <c r="A9" s="406"/>
      <c r="B9" s="410"/>
      <c r="C9" s="416"/>
      <c r="D9" s="137" t="s">
        <v>88</v>
      </c>
      <c r="E9" s="164">
        <v>1</v>
      </c>
      <c r="F9" s="176"/>
      <c r="G9" s="112"/>
      <c r="H9" s="112"/>
      <c r="I9" s="110"/>
      <c r="J9" s="154">
        <v>1</v>
      </c>
      <c r="K9" s="112"/>
      <c r="L9" s="112"/>
      <c r="M9" s="112"/>
      <c r="N9" s="112"/>
      <c r="O9" s="112"/>
      <c r="P9" s="112"/>
      <c r="Q9" s="112"/>
      <c r="R9" s="112"/>
      <c r="S9" s="112"/>
      <c r="T9" s="112"/>
      <c r="U9" s="112"/>
      <c r="V9" s="429"/>
    </row>
    <row r="10" spans="1:22" s="33" customFormat="1" ht="10">
      <c r="A10" s="406"/>
      <c r="B10" s="410"/>
      <c r="C10" s="416"/>
      <c r="D10" s="138" t="s">
        <v>89</v>
      </c>
      <c r="E10" s="164">
        <v>3</v>
      </c>
      <c r="F10" s="176"/>
      <c r="G10" s="113"/>
      <c r="H10" s="113"/>
      <c r="I10" s="154">
        <v>3</v>
      </c>
      <c r="J10" s="155"/>
      <c r="K10" s="112"/>
      <c r="L10" s="112"/>
      <c r="M10" s="112"/>
      <c r="N10" s="112"/>
      <c r="O10" s="112"/>
      <c r="P10" s="112"/>
      <c r="Q10" s="112"/>
      <c r="R10" s="112"/>
      <c r="S10" s="112"/>
      <c r="T10" s="112"/>
      <c r="U10" s="112"/>
      <c r="V10" s="429"/>
    </row>
    <row r="11" spans="1:22" s="33" customFormat="1" ht="11" thickBot="1">
      <c r="A11" s="406"/>
      <c r="B11" s="410"/>
      <c r="C11" s="417"/>
      <c r="D11" s="139" t="s">
        <v>90</v>
      </c>
      <c r="E11" s="165">
        <v>2</v>
      </c>
      <c r="F11" s="177"/>
      <c r="G11" s="123"/>
      <c r="H11" s="123"/>
      <c r="J11" s="122">
        <v>2</v>
      </c>
      <c r="K11" s="124"/>
      <c r="L11" s="124"/>
      <c r="M11" s="124"/>
      <c r="N11" s="124"/>
      <c r="O11" s="124"/>
      <c r="P11" s="124"/>
      <c r="Q11" s="124"/>
      <c r="R11" s="124"/>
      <c r="S11" s="124"/>
      <c r="T11" s="123"/>
      <c r="U11" s="124"/>
      <c r="V11" s="429"/>
    </row>
    <row r="12" spans="1:22" s="33" customFormat="1" ht="10.25" customHeight="1" thickBot="1">
      <c r="A12" s="406"/>
      <c r="B12" s="410"/>
      <c r="C12" s="418">
        <v>3</v>
      </c>
      <c r="D12" s="140" t="s">
        <v>91</v>
      </c>
      <c r="E12" s="166">
        <v>3</v>
      </c>
      <c r="F12" s="179"/>
      <c r="G12" s="119"/>
      <c r="H12" s="119"/>
      <c r="I12" s="119"/>
      <c r="J12" s="119"/>
      <c r="K12" s="206">
        <v>3</v>
      </c>
      <c r="L12" s="124"/>
      <c r="M12" s="119"/>
      <c r="N12" s="119"/>
      <c r="O12" s="119"/>
      <c r="P12" s="119"/>
      <c r="Q12" s="119"/>
      <c r="R12" s="119"/>
      <c r="S12" s="119"/>
      <c r="T12" s="118"/>
      <c r="U12" s="119"/>
      <c r="V12" s="429"/>
    </row>
    <row r="13" spans="1:22" s="33" customFormat="1" ht="10">
      <c r="A13" s="406"/>
      <c r="B13" s="410"/>
      <c r="C13" s="419"/>
      <c r="D13" s="140" t="s">
        <v>92</v>
      </c>
      <c r="E13" s="166">
        <v>3</v>
      </c>
      <c r="F13" s="176"/>
      <c r="G13" s="113"/>
      <c r="H13" s="113"/>
      <c r="I13" s="112"/>
      <c r="J13" s="113"/>
      <c r="K13" s="110"/>
      <c r="L13" s="156">
        <v>3</v>
      </c>
      <c r="M13" s="112"/>
      <c r="N13" s="112"/>
      <c r="O13" s="112"/>
      <c r="P13" s="112"/>
      <c r="Q13" s="112"/>
      <c r="R13" s="112"/>
      <c r="S13" s="112"/>
      <c r="T13" s="112"/>
      <c r="U13" s="112"/>
      <c r="V13" s="429"/>
    </row>
    <row r="14" spans="1:22" s="33" customFormat="1" ht="10">
      <c r="A14" s="406"/>
      <c r="B14" s="410"/>
      <c r="C14" s="419"/>
      <c r="D14" s="140" t="s">
        <v>155</v>
      </c>
      <c r="E14" s="166">
        <v>3</v>
      </c>
      <c r="F14" s="176"/>
      <c r="G14" s="112"/>
      <c r="H14" s="112"/>
      <c r="I14" s="112"/>
      <c r="J14" s="112"/>
      <c r="K14" s="110"/>
      <c r="L14" s="156">
        <v>3</v>
      </c>
      <c r="M14" s="112"/>
      <c r="N14" s="112"/>
      <c r="O14" s="112"/>
      <c r="P14" s="112"/>
      <c r="Q14" s="112"/>
      <c r="R14" s="112"/>
      <c r="S14" s="112"/>
      <c r="T14" s="112"/>
      <c r="U14" s="112"/>
      <c r="V14" s="429"/>
    </row>
    <row r="15" spans="1:22" s="33" customFormat="1" ht="12" customHeight="1" thickBot="1">
      <c r="A15" s="406"/>
      <c r="B15" s="410"/>
      <c r="C15" s="420"/>
      <c r="D15" s="141" t="s">
        <v>156</v>
      </c>
      <c r="E15" s="167">
        <v>1</v>
      </c>
      <c r="F15" s="177"/>
      <c r="G15" s="124"/>
      <c r="H15" s="124"/>
      <c r="I15" s="124"/>
      <c r="J15" s="124"/>
      <c r="K15" s="126">
        <v>1</v>
      </c>
      <c r="L15" s="274"/>
      <c r="M15" s="124"/>
      <c r="N15" s="124"/>
      <c r="O15" s="124"/>
      <c r="P15" s="124"/>
      <c r="Q15" s="124"/>
      <c r="R15" s="124"/>
      <c r="S15" s="124"/>
      <c r="T15" s="124"/>
      <c r="U15" s="124"/>
      <c r="V15" s="429"/>
    </row>
    <row r="16" spans="1:22" s="33" customFormat="1" ht="10.25" customHeight="1">
      <c r="A16" s="406"/>
      <c r="B16" s="410"/>
      <c r="C16" s="421">
        <v>4</v>
      </c>
      <c r="D16" s="142" t="s">
        <v>93</v>
      </c>
      <c r="E16" s="168">
        <v>3</v>
      </c>
      <c r="F16" s="179"/>
      <c r="G16" s="118"/>
      <c r="H16" s="118"/>
      <c r="I16" s="119"/>
      <c r="J16" s="118"/>
      <c r="K16" s="118"/>
      <c r="L16" s="118"/>
      <c r="M16" s="117">
        <v>3</v>
      </c>
      <c r="N16" s="118"/>
      <c r="O16" s="118"/>
      <c r="P16" s="118"/>
      <c r="Q16" s="118"/>
      <c r="R16" s="118"/>
      <c r="S16" s="119"/>
      <c r="T16" s="119"/>
      <c r="U16" s="119"/>
      <c r="V16" s="429"/>
    </row>
    <row r="17" spans="1:22" s="33" customFormat="1" ht="11" thickBot="1">
      <c r="A17" s="407"/>
      <c r="B17" s="411"/>
      <c r="C17" s="422"/>
      <c r="D17" s="143" t="s">
        <v>94</v>
      </c>
      <c r="E17" s="169">
        <v>1</v>
      </c>
      <c r="F17" s="180"/>
      <c r="G17" s="123"/>
      <c r="H17" s="123"/>
      <c r="I17" s="123"/>
      <c r="J17" s="123"/>
      <c r="K17" s="124"/>
      <c r="L17" s="124"/>
      <c r="M17" s="125">
        <v>1</v>
      </c>
      <c r="N17" s="124"/>
      <c r="O17" s="124"/>
      <c r="P17" s="124"/>
      <c r="Q17" s="124"/>
      <c r="R17" s="124"/>
      <c r="S17" s="124"/>
      <c r="T17" s="124"/>
      <c r="U17" s="124"/>
      <c r="V17" s="429"/>
    </row>
    <row r="18" spans="1:22" s="33" customFormat="1" ht="10">
      <c r="A18" s="131"/>
      <c r="B18" s="173"/>
      <c r="C18" s="144"/>
      <c r="D18" s="203" t="s">
        <v>95</v>
      </c>
      <c r="E18" s="202">
        <f>SUM(E19:E59)</f>
        <v>30</v>
      </c>
      <c r="F18" s="129"/>
      <c r="G18" s="130">
        <f>SUM(G19:G59)</f>
        <v>3</v>
      </c>
      <c r="H18" s="130">
        <f>SUM(H19:H59)</f>
        <v>3</v>
      </c>
      <c r="I18" s="130">
        <f t="shared" ref="I18:U18" si="1">SUM(I19:I59)</f>
        <v>3.5</v>
      </c>
      <c r="J18" s="130">
        <f t="shared" si="1"/>
        <v>2.5</v>
      </c>
      <c r="K18" s="130">
        <f t="shared" si="1"/>
        <v>3.5</v>
      </c>
      <c r="L18" s="130">
        <f>SUM(L19:L59)</f>
        <v>2.5</v>
      </c>
      <c r="M18" s="130">
        <f>SUM(M19:M59)</f>
        <v>3.5</v>
      </c>
      <c r="N18" s="130">
        <f>SUM(N19:N59)</f>
        <v>2.5</v>
      </c>
      <c r="O18" s="130">
        <f>SUM(O19:O59)</f>
        <v>6</v>
      </c>
      <c r="P18" s="130">
        <f t="shared" si="1"/>
        <v>0</v>
      </c>
      <c r="Q18" s="130">
        <f t="shared" si="1"/>
        <v>0</v>
      </c>
      <c r="R18" s="130">
        <f t="shared" si="1"/>
        <v>0</v>
      </c>
      <c r="S18" s="130">
        <f t="shared" si="1"/>
        <v>0</v>
      </c>
      <c r="T18" s="130">
        <f t="shared" si="1"/>
        <v>0</v>
      </c>
      <c r="U18" s="130">
        <f t="shared" si="1"/>
        <v>0</v>
      </c>
      <c r="V18" s="429"/>
    </row>
    <row r="19" spans="1:22" s="33" customFormat="1" ht="10.5" customHeight="1">
      <c r="A19" s="389" t="s">
        <v>145</v>
      </c>
      <c r="B19" s="392" t="s">
        <v>201</v>
      </c>
      <c r="C19" s="423">
        <v>1</v>
      </c>
      <c r="D19" s="275" t="s">
        <v>96</v>
      </c>
      <c r="E19" s="276">
        <v>1</v>
      </c>
      <c r="F19" s="181"/>
      <c r="G19" s="146">
        <v>1</v>
      </c>
      <c r="H19" s="112"/>
      <c r="I19" s="113"/>
      <c r="J19" s="146"/>
      <c r="K19" s="113"/>
      <c r="L19" s="113"/>
      <c r="M19" s="113"/>
      <c r="N19" s="113"/>
      <c r="O19" s="113"/>
      <c r="P19" s="113"/>
      <c r="Q19" s="113"/>
      <c r="R19" s="113"/>
      <c r="S19" s="112"/>
      <c r="T19" s="112"/>
      <c r="U19" s="112"/>
      <c r="V19" s="429"/>
    </row>
    <row r="20" spans="1:22" s="33" customFormat="1" ht="10.5" customHeight="1">
      <c r="A20" s="390"/>
      <c r="B20" s="393"/>
      <c r="C20" s="423"/>
      <c r="D20" s="275" t="s">
        <v>97</v>
      </c>
      <c r="E20" s="276">
        <v>0.5</v>
      </c>
      <c r="F20" s="181"/>
      <c r="G20" s="146">
        <v>0.5</v>
      </c>
      <c r="H20" s="112"/>
      <c r="I20" s="113"/>
      <c r="J20" s="146"/>
      <c r="K20" s="113"/>
      <c r="L20" s="113"/>
      <c r="M20" s="113"/>
      <c r="N20" s="113"/>
      <c r="O20" s="113"/>
      <c r="P20" s="113"/>
      <c r="Q20" s="113"/>
      <c r="R20" s="113"/>
      <c r="S20" s="112"/>
      <c r="T20" s="112"/>
      <c r="U20" s="112"/>
      <c r="V20" s="429"/>
    </row>
    <row r="21" spans="1:22" s="33" customFormat="1" ht="10.5" customHeight="1">
      <c r="A21" s="390"/>
      <c r="B21" s="393"/>
      <c r="C21" s="423"/>
      <c r="D21" s="275" t="s">
        <v>98</v>
      </c>
      <c r="E21" s="276">
        <v>0.5</v>
      </c>
      <c r="F21" s="181"/>
      <c r="G21" s="146">
        <v>0.5</v>
      </c>
      <c r="H21" s="113"/>
      <c r="I21" s="112"/>
      <c r="J21" s="146"/>
      <c r="K21" s="112"/>
      <c r="L21" s="112"/>
      <c r="M21" s="112"/>
      <c r="N21" s="112"/>
      <c r="O21" s="112"/>
      <c r="P21" s="112"/>
      <c r="Q21" s="112"/>
      <c r="R21" s="112"/>
      <c r="S21" s="112"/>
      <c r="T21" s="112"/>
      <c r="U21" s="112"/>
      <c r="V21" s="429"/>
    </row>
    <row r="22" spans="1:22" s="33" customFormat="1" ht="10.5" customHeight="1">
      <c r="A22" s="390"/>
      <c r="B22" s="393"/>
      <c r="C22" s="423"/>
      <c r="D22" s="275" t="s">
        <v>99</v>
      </c>
      <c r="E22" s="276">
        <v>1</v>
      </c>
      <c r="F22" s="181"/>
      <c r="G22" s="146">
        <v>1</v>
      </c>
      <c r="H22" s="112"/>
      <c r="I22" s="112"/>
      <c r="J22" s="146"/>
      <c r="K22" s="112"/>
      <c r="L22" s="112"/>
      <c r="M22" s="112"/>
      <c r="N22" s="112"/>
      <c r="O22" s="112"/>
      <c r="P22" s="112"/>
      <c r="Q22" s="112"/>
      <c r="R22" s="112"/>
      <c r="S22" s="112"/>
      <c r="T22" s="112"/>
      <c r="U22" s="112"/>
      <c r="V22" s="429"/>
    </row>
    <row r="23" spans="1:22" s="33" customFormat="1" ht="10.5" customHeight="1">
      <c r="A23" s="390"/>
      <c r="B23" s="393"/>
      <c r="C23" s="423"/>
      <c r="D23" s="275" t="s">
        <v>100</v>
      </c>
      <c r="E23" s="276">
        <v>0.5</v>
      </c>
      <c r="F23" s="181"/>
      <c r="H23" s="146">
        <v>0.5</v>
      </c>
      <c r="I23" s="112"/>
      <c r="J23" s="146"/>
      <c r="K23" s="112"/>
      <c r="L23" s="112"/>
      <c r="M23" s="112"/>
      <c r="N23" s="112"/>
      <c r="O23" s="112"/>
      <c r="P23" s="112"/>
      <c r="Q23" s="112"/>
      <c r="R23" s="112"/>
      <c r="S23" s="112"/>
      <c r="T23" s="112"/>
      <c r="U23" s="112"/>
      <c r="V23" s="429"/>
    </row>
    <row r="24" spans="1:22" s="33" customFormat="1" ht="10.5" customHeight="1">
      <c r="A24" s="390"/>
      <c r="B24" s="393"/>
      <c r="C24" s="423"/>
      <c r="D24" s="275" t="s">
        <v>101</v>
      </c>
      <c r="E24" s="276">
        <v>0.5</v>
      </c>
      <c r="F24" s="181"/>
      <c r="H24" s="146">
        <v>0.5</v>
      </c>
      <c r="I24" s="112"/>
      <c r="J24" s="112"/>
      <c r="K24" s="112"/>
      <c r="L24" s="112"/>
      <c r="M24" s="112"/>
      <c r="N24" s="112"/>
      <c r="O24" s="112"/>
      <c r="P24" s="112"/>
      <c r="Q24" s="112"/>
      <c r="R24" s="112"/>
      <c r="S24" s="112"/>
      <c r="T24" s="112"/>
      <c r="U24" s="112"/>
      <c r="V24" s="429"/>
    </row>
    <row r="25" spans="1:22" s="33" customFormat="1" ht="10.5" customHeight="1">
      <c r="A25" s="390"/>
      <c r="B25" s="393"/>
      <c r="C25" s="423"/>
      <c r="D25" s="275" t="s">
        <v>147</v>
      </c>
      <c r="E25" s="276">
        <v>1</v>
      </c>
      <c r="F25" s="182"/>
      <c r="H25" s="146">
        <v>1</v>
      </c>
      <c r="I25" s="146"/>
      <c r="J25" s="112"/>
      <c r="K25" s="112"/>
      <c r="L25" s="112"/>
      <c r="M25" s="112"/>
      <c r="N25" s="112"/>
      <c r="O25" s="112"/>
      <c r="P25" s="112"/>
      <c r="Q25" s="112"/>
      <c r="R25" s="112"/>
      <c r="S25" s="112"/>
      <c r="T25" s="112"/>
      <c r="U25" s="112"/>
      <c r="V25" s="429"/>
    </row>
    <row r="26" spans="1:22" s="33" customFormat="1" ht="10.5" customHeight="1">
      <c r="A26" s="390"/>
      <c r="B26" s="393"/>
      <c r="C26" s="423"/>
      <c r="D26" s="275" t="s">
        <v>102</v>
      </c>
      <c r="E26" s="276">
        <v>0.5</v>
      </c>
      <c r="F26" s="181"/>
      <c r="H26" s="146">
        <v>0.5</v>
      </c>
      <c r="I26" s="112"/>
      <c r="J26" s="112"/>
      <c r="K26" s="112"/>
      <c r="L26" s="112"/>
      <c r="M26" s="112"/>
      <c r="N26" s="112"/>
      <c r="O26" s="112"/>
      <c r="P26" s="112"/>
      <c r="Q26" s="112"/>
      <c r="R26" s="112"/>
      <c r="S26" s="112"/>
      <c r="T26" s="112"/>
      <c r="U26" s="112"/>
      <c r="V26" s="429"/>
    </row>
    <row r="27" spans="1:22" s="33" customFormat="1" ht="10.5" customHeight="1">
      <c r="A27" s="390"/>
      <c r="B27" s="393"/>
      <c r="C27" s="423"/>
      <c r="D27" s="275" t="s">
        <v>103</v>
      </c>
      <c r="E27" s="276">
        <v>0.5</v>
      </c>
      <c r="F27" s="181"/>
      <c r="H27" s="146">
        <v>0.5</v>
      </c>
      <c r="I27" s="112"/>
      <c r="J27" s="112"/>
      <c r="K27" s="112"/>
      <c r="L27" s="112"/>
      <c r="M27" s="112"/>
      <c r="N27" s="112"/>
      <c r="O27" s="112"/>
      <c r="P27" s="112"/>
      <c r="Q27" s="112"/>
      <c r="R27" s="112"/>
      <c r="S27" s="112"/>
      <c r="T27" s="112"/>
      <c r="U27" s="112"/>
      <c r="V27" s="429"/>
    </row>
    <row r="28" spans="1:22" s="33" customFormat="1" ht="10.5" customHeight="1">
      <c r="A28" s="390"/>
      <c r="B28" s="393"/>
      <c r="C28" s="424">
        <v>2</v>
      </c>
      <c r="D28" s="277" t="s">
        <v>104</v>
      </c>
      <c r="E28" s="278">
        <v>1</v>
      </c>
      <c r="F28" s="181"/>
      <c r="G28" s="112"/>
      <c r="I28" s="146">
        <v>1</v>
      </c>
      <c r="J28" s="112"/>
      <c r="K28" s="146"/>
      <c r="L28" s="112"/>
      <c r="M28" s="112"/>
      <c r="N28" s="112"/>
      <c r="O28" s="112"/>
      <c r="P28" s="112"/>
      <c r="Q28" s="112"/>
      <c r="R28" s="112"/>
      <c r="S28" s="112"/>
      <c r="T28" s="112"/>
      <c r="U28" s="112"/>
      <c r="V28" s="429"/>
    </row>
    <row r="29" spans="1:22" s="33" customFormat="1" ht="10.5" customHeight="1">
      <c r="A29" s="390"/>
      <c r="B29" s="393"/>
      <c r="C29" s="424"/>
      <c r="D29" s="277" t="s">
        <v>105</v>
      </c>
      <c r="E29" s="278">
        <v>1</v>
      </c>
      <c r="F29" s="181"/>
      <c r="G29" s="112"/>
      <c r="I29" s="146">
        <v>1</v>
      </c>
      <c r="J29" s="112"/>
      <c r="K29" s="146"/>
      <c r="L29" s="112"/>
      <c r="M29" s="112"/>
      <c r="N29" s="112"/>
      <c r="O29" s="112"/>
      <c r="P29" s="112"/>
      <c r="Q29" s="112"/>
      <c r="R29" s="112"/>
      <c r="S29" s="112"/>
      <c r="T29" s="112"/>
      <c r="U29" s="112"/>
      <c r="V29" s="429"/>
    </row>
    <row r="30" spans="1:22" s="33" customFormat="1" ht="10.5" customHeight="1">
      <c r="A30" s="390"/>
      <c r="B30" s="393"/>
      <c r="C30" s="424"/>
      <c r="D30" s="277" t="s">
        <v>106</v>
      </c>
      <c r="E30" s="278">
        <v>0.5</v>
      </c>
      <c r="F30" s="181"/>
      <c r="G30" s="112"/>
      <c r="I30" s="146">
        <v>0.5</v>
      </c>
      <c r="J30" s="109"/>
      <c r="K30" s="146"/>
      <c r="L30" s="112"/>
      <c r="M30" s="112"/>
      <c r="N30" s="112"/>
      <c r="O30" s="112"/>
      <c r="P30" s="112"/>
      <c r="Q30" s="112"/>
      <c r="R30" s="112"/>
      <c r="S30" s="112"/>
      <c r="T30" s="112"/>
      <c r="U30" s="112"/>
      <c r="V30" s="429"/>
    </row>
    <row r="31" spans="1:22" s="33" customFormat="1" ht="10.5" customHeight="1">
      <c r="A31" s="390"/>
      <c r="B31" s="393"/>
      <c r="C31" s="424"/>
      <c r="D31" s="277" t="s">
        <v>107</v>
      </c>
      <c r="E31" s="278">
        <v>1</v>
      </c>
      <c r="F31" s="181"/>
      <c r="G31" s="112"/>
      <c r="I31" s="146">
        <v>1</v>
      </c>
      <c r="J31" s="112"/>
      <c r="K31" s="146"/>
      <c r="L31" s="112"/>
      <c r="M31" s="112"/>
      <c r="N31" s="112"/>
      <c r="O31" s="112"/>
      <c r="P31" s="112"/>
      <c r="Q31" s="112"/>
      <c r="R31" s="112"/>
      <c r="S31" s="112"/>
      <c r="T31" s="112"/>
      <c r="U31" s="112"/>
      <c r="V31" s="429"/>
    </row>
    <row r="32" spans="1:22" s="33" customFormat="1" ht="10.5" customHeight="1">
      <c r="A32" s="390"/>
      <c r="B32" s="393"/>
      <c r="C32" s="424"/>
      <c r="D32" s="277" t="s">
        <v>108</v>
      </c>
      <c r="E32" s="278">
        <v>1</v>
      </c>
      <c r="F32" s="181"/>
      <c r="G32" s="113"/>
      <c r="J32" s="146">
        <v>1</v>
      </c>
      <c r="K32" s="146"/>
      <c r="L32" s="112"/>
      <c r="M32" s="112"/>
      <c r="N32" s="112"/>
      <c r="O32" s="112"/>
      <c r="P32" s="112"/>
      <c r="Q32" s="112"/>
      <c r="R32" s="112"/>
      <c r="S32" s="112"/>
      <c r="T32" s="112"/>
      <c r="U32" s="112"/>
      <c r="V32" s="429"/>
    </row>
    <row r="33" spans="1:22" s="33" customFormat="1" ht="10.5" customHeight="1">
      <c r="A33" s="390"/>
      <c r="B33" s="393"/>
      <c r="C33" s="424"/>
      <c r="D33" s="277" t="s">
        <v>109</v>
      </c>
      <c r="E33" s="278">
        <v>0</v>
      </c>
      <c r="F33" s="181"/>
      <c r="G33" s="113"/>
      <c r="J33" s="146">
        <v>0</v>
      </c>
      <c r="K33" s="112"/>
      <c r="L33" s="112"/>
      <c r="M33" s="112"/>
      <c r="N33" s="112"/>
      <c r="O33" s="112"/>
      <c r="P33" s="112"/>
      <c r="Q33" s="112"/>
      <c r="R33" s="112"/>
      <c r="S33" s="112"/>
      <c r="T33" s="112"/>
      <c r="U33" s="112"/>
      <c r="V33" s="429"/>
    </row>
    <row r="34" spans="1:22" s="33" customFormat="1" ht="10.5" customHeight="1">
      <c r="A34" s="390"/>
      <c r="B34" s="393"/>
      <c r="C34" s="424"/>
      <c r="D34" s="277" t="s">
        <v>110</v>
      </c>
      <c r="E34" s="278">
        <v>0.5</v>
      </c>
      <c r="F34" s="181"/>
      <c r="G34" s="112"/>
      <c r="J34" s="146">
        <v>0.5</v>
      </c>
      <c r="K34" s="112"/>
      <c r="L34" s="112"/>
      <c r="M34" s="112"/>
      <c r="N34" s="112"/>
      <c r="O34" s="112"/>
      <c r="P34" s="112"/>
      <c r="Q34" s="112"/>
      <c r="R34" s="112"/>
      <c r="S34" s="112"/>
      <c r="T34" s="112"/>
      <c r="U34" s="112"/>
      <c r="V34" s="429"/>
    </row>
    <row r="35" spans="1:22" s="33" customFormat="1" ht="10.5" customHeight="1">
      <c r="A35" s="390"/>
      <c r="B35" s="393"/>
      <c r="C35" s="424"/>
      <c r="D35" s="277" t="s">
        <v>111</v>
      </c>
      <c r="E35" s="278">
        <v>0.5</v>
      </c>
      <c r="F35" s="181"/>
      <c r="G35" s="112"/>
      <c r="J35" s="146">
        <v>0.5</v>
      </c>
      <c r="K35" s="113"/>
      <c r="L35" s="113"/>
      <c r="M35" s="113"/>
      <c r="N35" s="113"/>
      <c r="O35" s="113"/>
      <c r="P35" s="113"/>
      <c r="Q35" s="113"/>
      <c r="R35" s="113"/>
      <c r="S35" s="112"/>
      <c r="T35" s="112"/>
      <c r="U35" s="112"/>
      <c r="V35" s="429"/>
    </row>
    <row r="36" spans="1:22" s="33" customFormat="1" ht="10.5" customHeight="1">
      <c r="A36" s="390"/>
      <c r="B36" s="393"/>
      <c r="C36" s="424"/>
      <c r="D36" s="277" t="s">
        <v>112</v>
      </c>
      <c r="E36" s="278">
        <v>0.5</v>
      </c>
      <c r="F36" s="181"/>
      <c r="G36" s="146"/>
      <c r="J36" s="146">
        <v>0.5</v>
      </c>
      <c r="K36" s="113"/>
      <c r="L36" s="113"/>
      <c r="M36" s="113"/>
      <c r="N36" s="113"/>
      <c r="O36" s="113"/>
      <c r="P36" s="113"/>
      <c r="Q36" s="113"/>
      <c r="R36" s="113"/>
      <c r="S36" s="112"/>
      <c r="T36" s="112"/>
      <c r="U36" s="112"/>
      <c r="V36" s="429"/>
    </row>
    <row r="37" spans="1:22" s="33" customFormat="1" ht="10.5" customHeight="1">
      <c r="A37" s="390"/>
      <c r="B37" s="393"/>
      <c r="C37" s="427">
        <v>3</v>
      </c>
      <c r="D37" s="279" t="s">
        <v>113</v>
      </c>
      <c r="E37" s="280">
        <v>1</v>
      </c>
      <c r="F37" s="181"/>
      <c r="G37" s="112"/>
      <c r="I37" s="112"/>
      <c r="K37" s="146">
        <v>1</v>
      </c>
      <c r="L37" s="146"/>
      <c r="M37" s="113"/>
      <c r="N37" s="113"/>
      <c r="O37" s="113"/>
      <c r="P37" s="113"/>
      <c r="Q37" s="113"/>
      <c r="R37" s="113"/>
      <c r="S37" s="112"/>
      <c r="T37" s="112"/>
      <c r="U37" s="112"/>
      <c r="V37" s="429"/>
    </row>
    <row r="38" spans="1:22" s="33" customFormat="1" ht="10.5" customHeight="1">
      <c r="A38" s="390"/>
      <c r="B38" s="393"/>
      <c r="C38" s="427"/>
      <c r="D38" s="279" t="s">
        <v>114</v>
      </c>
      <c r="E38" s="280">
        <v>1</v>
      </c>
      <c r="F38" s="181"/>
      <c r="G38" s="112"/>
      <c r="I38" s="112"/>
      <c r="K38" s="146">
        <v>1</v>
      </c>
      <c r="L38" s="109"/>
      <c r="M38" s="113"/>
      <c r="N38" s="113"/>
      <c r="O38" s="113"/>
      <c r="P38" s="113"/>
      <c r="Q38" s="113"/>
      <c r="R38" s="113"/>
      <c r="S38" s="112"/>
      <c r="T38" s="112"/>
      <c r="U38" s="112"/>
      <c r="V38" s="429"/>
    </row>
    <row r="39" spans="1:22" s="33" customFormat="1" ht="10.5" customHeight="1">
      <c r="A39" s="390"/>
      <c r="B39" s="393"/>
      <c r="C39" s="427"/>
      <c r="D39" s="279" t="s">
        <v>115</v>
      </c>
      <c r="E39" s="280">
        <v>0.5</v>
      </c>
      <c r="F39" s="181"/>
      <c r="G39" s="112"/>
      <c r="I39" s="112"/>
      <c r="K39" s="146">
        <v>0.5</v>
      </c>
      <c r="L39" s="109"/>
      <c r="M39" s="113"/>
      <c r="N39" s="113"/>
      <c r="O39" s="113"/>
      <c r="P39" s="113"/>
      <c r="Q39" s="113"/>
      <c r="R39" s="113"/>
      <c r="S39" s="112"/>
      <c r="T39" s="112"/>
      <c r="U39" s="112"/>
      <c r="V39" s="429"/>
    </row>
    <row r="40" spans="1:22" s="33" customFormat="1" ht="10.5" customHeight="1">
      <c r="A40" s="390"/>
      <c r="B40" s="393"/>
      <c r="C40" s="427"/>
      <c r="D40" s="279" t="s">
        <v>116</v>
      </c>
      <c r="E40" s="280">
        <v>1</v>
      </c>
      <c r="F40" s="181"/>
      <c r="G40" s="112"/>
      <c r="I40" s="113"/>
      <c r="K40" s="146">
        <v>1</v>
      </c>
      <c r="L40" s="109"/>
      <c r="M40" s="112"/>
      <c r="N40" s="112"/>
      <c r="O40" s="112"/>
      <c r="P40" s="112"/>
      <c r="Q40" s="112"/>
      <c r="R40" s="112"/>
      <c r="S40" s="112"/>
      <c r="T40" s="112"/>
      <c r="U40" s="112"/>
      <c r="V40" s="429"/>
    </row>
    <row r="41" spans="1:22" s="33" customFormat="1" ht="10.5" customHeight="1">
      <c r="A41" s="390"/>
      <c r="B41" s="393"/>
      <c r="C41" s="427"/>
      <c r="D41" s="279" t="s">
        <v>117</v>
      </c>
      <c r="E41" s="280">
        <v>1</v>
      </c>
      <c r="F41" s="181"/>
      <c r="G41" s="112"/>
      <c r="I41" s="113"/>
      <c r="L41" s="146">
        <v>1</v>
      </c>
      <c r="M41" s="113"/>
      <c r="N41" s="113"/>
      <c r="O41" s="113"/>
      <c r="P41" s="113"/>
      <c r="Q41" s="113"/>
      <c r="R41" s="113"/>
      <c r="S41" s="112"/>
      <c r="T41" s="112"/>
      <c r="U41" s="112"/>
      <c r="V41" s="429"/>
    </row>
    <row r="42" spans="1:22" s="33" customFormat="1" ht="10.5" customHeight="1">
      <c r="A42" s="390"/>
      <c r="B42" s="393"/>
      <c r="C42" s="427"/>
      <c r="D42" s="279" t="s">
        <v>118</v>
      </c>
      <c r="E42" s="280">
        <v>0.5</v>
      </c>
      <c r="F42" s="181"/>
      <c r="G42" s="113"/>
      <c r="I42" s="146"/>
      <c r="L42" s="146">
        <v>0.5</v>
      </c>
      <c r="M42" s="112"/>
      <c r="N42" s="112"/>
      <c r="O42" s="112"/>
      <c r="P42" s="112"/>
      <c r="Q42" s="112"/>
      <c r="R42" s="112"/>
      <c r="S42" s="112"/>
      <c r="T42" s="112"/>
      <c r="U42" s="112"/>
      <c r="V42" s="429"/>
    </row>
    <row r="43" spans="1:22" s="33" customFormat="1" ht="10.5" customHeight="1">
      <c r="A43" s="390"/>
      <c r="B43" s="393"/>
      <c r="C43" s="427"/>
      <c r="D43" s="279" t="s">
        <v>119</v>
      </c>
      <c r="E43" s="280">
        <v>0.5</v>
      </c>
      <c r="F43" s="181"/>
      <c r="G43" s="112"/>
      <c r="I43" s="146"/>
      <c r="L43" s="146">
        <v>0.5</v>
      </c>
      <c r="M43" s="113"/>
      <c r="N43" s="113"/>
      <c r="O43" s="113"/>
      <c r="P43" s="113"/>
      <c r="Q43" s="113"/>
      <c r="R43" s="113"/>
      <c r="S43" s="112"/>
      <c r="T43" s="112"/>
      <c r="U43" s="112"/>
      <c r="V43" s="429"/>
    </row>
    <row r="44" spans="1:22" s="33" customFormat="1" ht="10.5" customHeight="1">
      <c r="A44" s="390"/>
      <c r="B44" s="393"/>
      <c r="C44" s="427"/>
      <c r="D44" s="279" t="s">
        <v>120</v>
      </c>
      <c r="E44" s="280">
        <v>0.5</v>
      </c>
      <c r="F44" s="181"/>
      <c r="G44" s="146"/>
      <c r="I44" s="113"/>
      <c r="L44" s="146">
        <v>0.5</v>
      </c>
      <c r="M44" s="113"/>
      <c r="N44" s="113"/>
      <c r="O44" s="113"/>
      <c r="P44" s="113"/>
      <c r="Q44" s="113"/>
      <c r="R44" s="113"/>
      <c r="S44" s="112"/>
      <c r="T44" s="112"/>
      <c r="U44" s="112"/>
      <c r="V44" s="429"/>
    </row>
    <row r="45" spans="1:22" s="33" customFormat="1" ht="10.5" customHeight="1">
      <c r="A45" s="390"/>
      <c r="B45" s="393"/>
      <c r="C45" s="427"/>
      <c r="D45" s="281" t="s">
        <v>121</v>
      </c>
      <c r="E45" s="282">
        <v>1</v>
      </c>
      <c r="F45" s="181"/>
      <c r="G45" s="112"/>
      <c r="I45" s="112"/>
      <c r="K45" s="146"/>
      <c r="M45" s="146">
        <v>1</v>
      </c>
      <c r="N45" s="146"/>
      <c r="O45" s="113"/>
      <c r="P45" s="113"/>
      <c r="Q45" s="113"/>
      <c r="R45" s="113"/>
      <c r="S45" s="112"/>
      <c r="T45" s="112"/>
      <c r="U45" s="112"/>
      <c r="V45" s="429"/>
    </row>
    <row r="46" spans="1:22" s="33" customFormat="1" ht="10.5" customHeight="1">
      <c r="A46" s="390"/>
      <c r="B46" s="393"/>
      <c r="C46" s="427"/>
      <c r="D46" s="281" t="s">
        <v>122</v>
      </c>
      <c r="E46" s="282">
        <v>1</v>
      </c>
      <c r="F46" s="181"/>
      <c r="G46" s="112"/>
      <c r="I46" s="112"/>
      <c r="K46" s="146"/>
      <c r="M46" s="146">
        <v>1</v>
      </c>
      <c r="N46" s="146"/>
      <c r="O46" s="113"/>
      <c r="P46" s="113"/>
      <c r="Q46" s="113"/>
      <c r="R46" s="113"/>
      <c r="S46" s="112"/>
      <c r="T46" s="112"/>
      <c r="U46" s="112"/>
      <c r="V46" s="429"/>
    </row>
    <row r="47" spans="1:22" s="33" customFormat="1" ht="10.5" customHeight="1">
      <c r="A47" s="390"/>
      <c r="B47" s="393"/>
      <c r="C47" s="427"/>
      <c r="D47" s="281" t="s">
        <v>123</v>
      </c>
      <c r="E47" s="282">
        <v>1</v>
      </c>
      <c r="F47" s="181"/>
      <c r="G47" s="112"/>
      <c r="I47" s="112"/>
      <c r="K47" s="146"/>
      <c r="M47" s="146">
        <v>1</v>
      </c>
      <c r="N47" s="146"/>
      <c r="O47" s="113"/>
      <c r="P47" s="113"/>
      <c r="Q47" s="113"/>
      <c r="R47" s="113"/>
      <c r="S47" s="112"/>
      <c r="T47" s="112"/>
      <c r="U47" s="112"/>
      <c r="V47" s="429"/>
    </row>
    <row r="48" spans="1:22" s="33" customFormat="1" ht="10.5" customHeight="1">
      <c r="A48" s="390"/>
      <c r="B48" s="393"/>
      <c r="C48" s="427"/>
      <c r="D48" s="281" t="s">
        <v>148</v>
      </c>
      <c r="E48" s="282">
        <v>0.5</v>
      </c>
      <c r="F48" s="181"/>
      <c r="G48" s="112"/>
      <c r="I48" s="113"/>
      <c r="K48" s="112"/>
      <c r="M48" s="146">
        <v>0.5</v>
      </c>
      <c r="N48" s="146"/>
      <c r="O48" s="112"/>
      <c r="P48" s="112"/>
      <c r="Q48" s="112"/>
      <c r="R48" s="112"/>
      <c r="S48" s="112"/>
      <c r="T48" s="112"/>
      <c r="U48" s="112"/>
      <c r="V48" s="429"/>
    </row>
    <row r="49" spans="1:22" s="33" customFormat="1" ht="10.5" customHeight="1">
      <c r="A49" s="390"/>
      <c r="B49" s="393"/>
      <c r="C49" s="427"/>
      <c r="D49" s="281" t="s">
        <v>124</v>
      </c>
      <c r="E49" s="282">
        <v>1</v>
      </c>
      <c r="F49" s="181"/>
      <c r="G49" s="112"/>
      <c r="I49" s="113"/>
      <c r="K49" s="113"/>
      <c r="N49" s="146">
        <v>1</v>
      </c>
      <c r="O49" s="113"/>
      <c r="P49" s="113"/>
      <c r="Q49" s="113"/>
      <c r="R49" s="113"/>
      <c r="S49" s="112"/>
      <c r="T49" s="112"/>
      <c r="U49" s="112"/>
      <c r="V49" s="429"/>
    </row>
    <row r="50" spans="1:22" s="33" customFormat="1" ht="10.5" customHeight="1">
      <c r="A50" s="390"/>
      <c r="B50" s="393"/>
      <c r="C50" s="427"/>
      <c r="D50" s="281" t="s">
        <v>125</v>
      </c>
      <c r="E50" s="282">
        <v>0.5</v>
      </c>
      <c r="F50" s="181"/>
      <c r="G50" s="113"/>
      <c r="I50" s="146"/>
      <c r="K50" s="146"/>
      <c r="N50" s="146">
        <v>0.5</v>
      </c>
      <c r="O50" s="112"/>
      <c r="P50" s="112"/>
      <c r="Q50" s="112"/>
      <c r="R50" s="112"/>
      <c r="S50" s="112"/>
      <c r="T50" s="112"/>
      <c r="U50" s="112"/>
      <c r="V50" s="429"/>
    </row>
    <row r="51" spans="1:22" s="33" customFormat="1" ht="10.5" customHeight="1">
      <c r="A51" s="390"/>
      <c r="B51" s="393"/>
      <c r="C51" s="427"/>
      <c r="D51" s="281" t="s">
        <v>126</v>
      </c>
      <c r="E51" s="282">
        <v>0.5</v>
      </c>
      <c r="F51" s="182"/>
      <c r="G51" s="112"/>
      <c r="I51" s="146"/>
      <c r="K51" s="113"/>
      <c r="N51" s="146">
        <v>0.5</v>
      </c>
      <c r="O51" s="113"/>
      <c r="P51" s="113"/>
      <c r="Q51" s="113"/>
      <c r="R51" s="113"/>
      <c r="S51" s="112"/>
      <c r="T51" s="112"/>
      <c r="U51" s="112"/>
      <c r="V51" s="429"/>
    </row>
    <row r="52" spans="1:22" s="33" customFormat="1" ht="10.5" customHeight="1">
      <c r="A52" s="390"/>
      <c r="B52" s="393"/>
      <c r="C52" s="427"/>
      <c r="D52" s="281" t="s">
        <v>127</v>
      </c>
      <c r="E52" s="282">
        <v>0.5</v>
      </c>
      <c r="F52" s="181"/>
      <c r="G52" s="146"/>
      <c r="I52" s="112"/>
      <c r="K52" s="112"/>
      <c r="N52" s="146">
        <v>0.5</v>
      </c>
      <c r="O52" s="112"/>
      <c r="P52" s="112"/>
      <c r="Q52" s="112"/>
      <c r="R52" s="112"/>
      <c r="S52" s="113"/>
      <c r="T52" s="112"/>
      <c r="U52" s="112"/>
      <c r="V52" s="429"/>
    </row>
    <row r="53" spans="1:22" s="33" customFormat="1" ht="10.5" customHeight="1">
      <c r="A53" s="390"/>
      <c r="B53" s="393"/>
      <c r="C53" s="425">
        <v>4</v>
      </c>
      <c r="D53" s="283" t="s">
        <v>128</v>
      </c>
      <c r="E53" s="284">
        <v>1</v>
      </c>
      <c r="F53" s="181"/>
      <c r="G53" s="112"/>
      <c r="I53" s="112"/>
      <c r="K53" s="112"/>
      <c r="M53" s="109"/>
      <c r="O53" s="146">
        <v>1</v>
      </c>
      <c r="P53" s="112"/>
      <c r="Q53" s="112"/>
      <c r="R53" s="112"/>
      <c r="S53" s="113"/>
      <c r="T53" s="112"/>
      <c r="U53" s="112"/>
      <c r="V53" s="429"/>
    </row>
    <row r="54" spans="1:22" s="33" customFormat="1" ht="10.5" customHeight="1">
      <c r="A54" s="390"/>
      <c r="B54" s="393"/>
      <c r="C54" s="425"/>
      <c r="D54" s="283" t="s">
        <v>129</v>
      </c>
      <c r="E54" s="284">
        <v>0.5</v>
      </c>
      <c r="F54" s="181"/>
      <c r="G54" s="112"/>
      <c r="I54" s="112"/>
      <c r="K54" s="112"/>
      <c r="M54" s="112"/>
      <c r="O54" s="146">
        <v>0.5</v>
      </c>
      <c r="P54" s="112"/>
      <c r="Q54" s="112"/>
      <c r="R54" s="112"/>
      <c r="S54" s="113"/>
      <c r="T54" s="112"/>
      <c r="U54" s="112"/>
      <c r="V54" s="429"/>
    </row>
    <row r="55" spans="1:22" s="33" customFormat="1" ht="10.5" customHeight="1">
      <c r="A55" s="390"/>
      <c r="B55" s="393"/>
      <c r="C55" s="425"/>
      <c r="D55" s="283" t="s">
        <v>130</v>
      </c>
      <c r="E55" s="284">
        <v>1</v>
      </c>
      <c r="F55" s="181"/>
      <c r="G55" s="112"/>
      <c r="I55" s="113"/>
      <c r="K55" s="112"/>
      <c r="M55" s="112"/>
      <c r="O55" s="146">
        <v>1</v>
      </c>
      <c r="P55" s="112"/>
      <c r="Q55" s="112"/>
      <c r="R55" s="112"/>
      <c r="S55" s="113"/>
      <c r="T55" s="112"/>
      <c r="U55" s="112"/>
      <c r="V55" s="429"/>
    </row>
    <row r="56" spans="1:22" s="33" customFormat="1" ht="10.5" customHeight="1">
      <c r="A56" s="390"/>
      <c r="B56" s="393"/>
      <c r="C56" s="425"/>
      <c r="D56" s="283" t="s">
        <v>131</v>
      </c>
      <c r="E56" s="284">
        <v>1</v>
      </c>
      <c r="F56" s="181"/>
      <c r="G56" s="112"/>
      <c r="I56" s="112"/>
      <c r="K56" s="112"/>
      <c r="M56" s="112"/>
      <c r="O56" s="146">
        <v>1</v>
      </c>
      <c r="P56" s="112"/>
      <c r="Q56" s="112"/>
      <c r="R56" s="112"/>
      <c r="S56" s="113"/>
      <c r="T56" s="112"/>
      <c r="U56" s="112"/>
      <c r="V56" s="429"/>
    </row>
    <row r="57" spans="1:22" s="33" customFormat="1" ht="10.5" customHeight="1">
      <c r="A57" s="390"/>
      <c r="B57" s="393"/>
      <c r="C57" s="425"/>
      <c r="D57" s="283" t="s">
        <v>132</v>
      </c>
      <c r="E57" s="284">
        <v>1</v>
      </c>
      <c r="F57" s="181"/>
      <c r="G57" s="112"/>
      <c r="I57" s="146"/>
      <c r="K57" s="146"/>
      <c r="M57" s="112"/>
      <c r="O57" s="146">
        <v>1</v>
      </c>
      <c r="P57" s="112"/>
      <c r="Q57" s="112"/>
      <c r="R57" s="112"/>
      <c r="S57" s="112"/>
      <c r="T57" s="112"/>
      <c r="U57" s="112"/>
      <c r="V57" s="429"/>
    </row>
    <row r="58" spans="1:22" s="33" customFormat="1" ht="10.5" customHeight="1">
      <c r="A58" s="390"/>
      <c r="B58" s="393"/>
      <c r="C58" s="425"/>
      <c r="D58" s="283" t="s">
        <v>133</v>
      </c>
      <c r="E58" s="284">
        <v>1</v>
      </c>
      <c r="F58" s="181"/>
      <c r="G58" s="113"/>
      <c r="I58" s="146"/>
      <c r="K58" s="112"/>
      <c r="M58" s="112"/>
      <c r="O58" s="146">
        <v>1</v>
      </c>
      <c r="P58" s="112"/>
      <c r="Q58" s="112"/>
      <c r="R58" s="112"/>
      <c r="S58" s="112"/>
      <c r="T58" s="112"/>
      <c r="U58" s="112"/>
      <c r="V58" s="429"/>
    </row>
    <row r="59" spans="1:22" s="33" customFormat="1" ht="10.5" customHeight="1">
      <c r="A59" s="391"/>
      <c r="B59" s="394"/>
      <c r="C59" s="426"/>
      <c r="D59" s="283" t="s">
        <v>134</v>
      </c>
      <c r="E59" s="284">
        <v>0.5</v>
      </c>
      <c r="F59" s="181"/>
      <c r="G59" s="146"/>
      <c r="I59" s="112"/>
      <c r="K59" s="112"/>
      <c r="M59" s="112"/>
      <c r="O59" s="146">
        <v>0.5</v>
      </c>
      <c r="P59" s="112"/>
      <c r="Q59" s="112"/>
      <c r="R59" s="112"/>
      <c r="S59" s="112"/>
      <c r="T59" s="113"/>
      <c r="U59" s="112"/>
      <c r="V59" s="429"/>
    </row>
    <row r="60" spans="1:22" s="33" customFormat="1" ht="10">
      <c r="A60" s="132"/>
      <c r="B60" s="174"/>
      <c r="C60" s="145"/>
      <c r="D60" s="205" t="s">
        <v>135</v>
      </c>
      <c r="E60" s="192">
        <f>SUM(E61:E68)</f>
        <v>25</v>
      </c>
      <c r="F60" s="133"/>
      <c r="G60" s="192">
        <f>SUM(G61:G68)</f>
        <v>4</v>
      </c>
      <c r="H60" s="192">
        <f t="shared" ref="H60:N60" si="2">SUM(I61:I68)</f>
        <v>3</v>
      </c>
      <c r="I60" s="192">
        <f t="shared" si="2"/>
        <v>3</v>
      </c>
      <c r="J60" s="192">
        <f t="shared" si="2"/>
        <v>3</v>
      </c>
      <c r="K60" s="192">
        <f t="shared" si="2"/>
        <v>3</v>
      </c>
      <c r="L60" s="192">
        <f t="shared" si="2"/>
        <v>3</v>
      </c>
      <c r="M60" s="192">
        <f t="shared" si="2"/>
        <v>3</v>
      </c>
      <c r="N60" s="192">
        <f t="shared" si="2"/>
        <v>3</v>
      </c>
      <c r="O60" s="192">
        <f>SUM(O61:O68)</f>
        <v>3</v>
      </c>
      <c r="P60" s="192">
        <f t="shared" ref="P60:U60" si="3">SUM(P61:P68)</f>
        <v>0</v>
      </c>
      <c r="Q60" s="192">
        <f t="shared" si="3"/>
        <v>0</v>
      </c>
      <c r="R60" s="192">
        <f t="shared" si="3"/>
        <v>0</v>
      </c>
      <c r="S60" s="192">
        <f t="shared" si="3"/>
        <v>0</v>
      </c>
      <c r="T60" s="192">
        <f t="shared" si="3"/>
        <v>0</v>
      </c>
      <c r="U60" s="192">
        <f t="shared" si="3"/>
        <v>0</v>
      </c>
      <c r="V60" s="429"/>
    </row>
    <row r="61" spans="1:22" s="33" customFormat="1" ht="10.5" customHeight="1">
      <c r="A61" s="395" t="s">
        <v>146</v>
      </c>
      <c r="B61" s="398" t="s">
        <v>152</v>
      </c>
      <c r="C61" s="170"/>
      <c r="D61" s="147" t="s">
        <v>136</v>
      </c>
      <c r="E61" s="148">
        <v>3</v>
      </c>
      <c r="F61" s="181"/>
      <c r="G61" s="109"/>
      <c r="I61" s="112"/>
      <c r="J61" s="112"/>
      <c r="K61" s="148">
        <v>3</v>
      </c>
      <c r="L61" s="112"/>
      <c r="M61" s="112"/>
      <c r="N61" s="112"/>
      <c r="O61" s="112"/>
      <c r="P61" s="112"/>
      <c r="Q61" s="112"/>
      <c r="R61" s="112"/>
      <c r="S61" s="112"/>
      <c r="T61" s="113"/>
      <c r="U61" s="112"/>
      <c r="V61" s="429"/>
    </row>
    <row r="62" spans="1:22" s="33" customFormat="1" ht="10.5" customHeight="1">
      <c r="A62" s="396"/>
      <c r="B62" s="399"/>
      <c r="C62" s="171"/>
      <c r="D62" s="147" t="s">
        <v>137</v>
      </c>
      <c r="E62" s="148">
        <v>4</v>
      </c>
      <c r="F62" s="181"/>
      <c r="G62" s="148">
        <v>4</v>
      </c>
      <c r="I62" s="148"/>
      <c r="J62" s="109"/>
      <c r="K62" s="109"/>
      <c r="L62" s="112"/>
      <c r="M62" s="112"/>
      <c r="N62" s="112"/>
      <c r="O62" s="112"/>
      <c r="P62" s="112"/>
      <c r="Q62" s="112"/>
      <c r="R62" s="112"/>
      <c r="S62" s="112"/>
      <c r="T62" s="113"/>
      <c r="U62" s="112"/>
      <c r="V62" s="429"/>
    </row>
    <row r="63" spans="1:22" s="33" customFormat="1" ht="10.5" customHeight="1">
      <c r="A63" s="396"/>
      <c r="B63" s="399"/>
      <c r="C63" s="171"/>
      <c r="D63" s="147" t="s">
        <v>138</v>
      </c>
      <c r="E63" s="148">
        <v>3</v>
      </c>
      <c r="F63" s="181"/>
      <c r="G63" s="109"/>
      <c r="I63" s="112"/>
      <c r="J63" s="148">
        <v>3</v>
      </c>
      <c r="K63" s="112"/>
      <c r="L63" s="112"/>
      <c r="M63" s="112"/>
      <c r="N63" s="112"/>
      <c r="O63" s="112"/>
      <c r="P63" s="112"/>
      <c r="Q63" s="112"/>
      <c r="R63" s="112"/>
      <c r="S63" s="112"/>
      <c r="T63" s="113"/>
      <c r="U63" s="112"/>
      <c r="V63" s="429"/>
    </row>
    <row r="64" spans="1:22" s="33" customFormat="1" ht="10.5" customHeight="1">
      <c r="A64" s="396"/>
      <c r="B64" s="399"/>
      <c r="C64" s="171"/>
      <c r="D64" s="147" t="s">
        <v>139</v>
      </c>
      <c r="E64" s="148">
        <v>3</v>
      </c>
      <c r="F64" s="181"/>
      <c r="G64" s="109"/>
      <c r="I64" s="148">
        <v>3</v>
      </c>
      <c r="J64" s="148"/>
      <c r="K64" s="112"/>
      <c r="L64" s="112"/>
      <c r="M64" s="112"/>
      <c r="N64" s="112"/>
      <c r="O64" s="112"/>
      <c r="P64" s="109"/>
      <c r="Q64" s="112"/>
      <c r="R64" s="112"/>
      <c r="S64" s="112"/>
      <c r="T64" s="113"/>
      <c r="U64" s="112"/>
      <c r="V64" s="429"/>
    </row>
    <row r="65" spans="1:23" s="33" customFormat="1" ht="10.5" customHeight="1">
      <c r="A65" s="396"/>
      <c r="B65" s="399"/>
      <c r="C65" s="171"/>
      <c r="D65" s="147" t="s">
        <v>140</v>
      </c>
      <c r="E65" s="148">
        <v>3</v>
      </c>
      <c r="F65" s="181"/>
      <c r="G65" s="112"/>
      <c r="I65" s="112"/>
      <c r="L65" s="112"/>
      <c r="M65" s="109"/>
      <c r="N65" s="112"/>
      <c r="O65" s="148">
        <v>3</v>
      </c>
      <c r="P65" s="109"/>
      <c r="Q65" s="112"/>
      <c r="R65" s="112"/>
      <c r="S65" s="112"/>
      <c r="T65" s="113"/>
      <c r="U65" s="112"/>
      <c r="V65" s="429"/>
    </row>
    <row r="66" spans="1:23" s="33" customFormat="1" ht="10.5" customHeight="1">
      <c r="A66" s="396"/>
      <c r="B66" s="399"/>
      <c r="C66" s="171"/>
      <c r="D66" s="147" t="s">
        <v>141</v>
      </c>
      <c r="E66" s="148">
        <v>3</v>
      </c>
      <c r="F66" s="181"/>
      <c r="G66" s="112"/>
      <c r="I66" s="112"/>
      <c r="L66" s="148">
        <v>3</v>
      </c>
      <c r="M66" s="109"/>
      <c r="N66" s="112"/>
      <c r="O66" s="112"/>
      <c r="P66" s="112"/>
      <c r="Q66" s="112"/>
      <c r="R66" s="112"/>
      <c r="S66" s="112"/>
      <c r="T66" s="113"/>
      <c r="U66" s="112"/>
      <c r="V66" s="429"/>
    </row>
    <row r="67" spans="1:23" s="33" customFormat="1" ht="10.5" customHeight="1">
      <c r="A67" s="396"/>
      <c r="B67" s="399"/>
      <c r="C67" s="171"/>
      <c r="D67" s="147" t="s">
        <v>142</v>
      </c>
      <c r="E67" s="148">
        <v>3</v>
      </c>
      <c r="F67" s="181"/>
      <c r="G67" s="112"/>
      <c r="I67" s="109"/>
      <c r="L67" s="112"/>
      <c r="M67" s="148">
        <v>3</v>
      </c>
      <c r="N67" s="112"/>
      <c r="O67" s="109"/>
      <c r="P67" s="112"/>
      <c r="Q67" s="112"/>
      <c r="R67" s="112"/>
      <c r="S67" s="112"/>
      <c r="T67" s="113"/>
      <c r="U67" s="112"/>
      <c r="V67" s="429"/>
    </row>
    <row r="68" spans="1:23" s="33" customFormat="1" ht="10.5" customHeight="1" thickBot="1">
      <c r="A68" s="396"/>
      <c r="B68" s="399"/>
      <c r="C68" s="171"/>
      <c r="D68" s="211" t="s">
        <v>143</v>
      </c>
      <c r="E68" s="212">
        <v>3</v>
      </c>
      <c r="F68" s="213"/>
      <c r="G68" s="112"/>
      <c r="I68" s="109"/>
      <c r="L68" s="148"/>
      <c r="M68" s="113"/>
      <c r="N68" s="148">
        <v>3</v>
      </c>
      <c r="O68" s="109"/>
      <c r="P68" s="157"/>
      <c r="Q68" s="157"/>
      <c r="R68" s="157"/>
      <c r="S68" s="153"/>
      <c r="T68" s="153"/>
      <c r="U68" s="153"/>
      <c r="V68" s="429"/>
    </row>
    <row r="69" spans="1:23" s="34" customFormat="1" thickBot="1">
      <c r="A69" s="214"/>
      <c r="B69" s="215"/>
      <c r="C69" s="215"/>
      <c r="D69" s="216" t="s">
        <v>39</v>
      </c>
      <c r="E69" s="217">
        <f>SUM(E60+E18+E4)</f>
        <v>84</v>
      </c>
      <c r="F69" s="218">
        <f>SUM(F5:F68)</f>
        <v>0</v>
      </c>
      <c r="G69" s="217">
        <f t="shared" ref="G69:U69" si="4">SUM(G60+G18+G4)</f>
        <v>11</v>
      </c>
      <c r="H69" s="217">
        <f t="shared" si="4"/>
        <v>10</v>
      </c>
      <c r="I69" s="217">
        <f t="shared" si="4"/>
        <v>9.5</v>
      </c>
      <c r="J69" s="217">
        <f t="shared" si="4"/>
        <v>9.5</v>
      </c>
      <c r="K69" s="217">
        <f t="shared" si="4"/>
        <v>10.5</v>
      </c>
      <c r="L69" s="217">
        <f t="shared" si="4"/>
        <v>11.5</v>
      </c>
      <c r="M69" s="217">
        <f t="shared" si="4"/>
        <v>10.5</v>
      </c>
      <c r="N69" s="217">
        <f t="shared" si="4"/>
        <v>5.5</v>
      </c>
      <c r="O69" s="217">
        <f t="shared" si="4"/>
        <v>9</v>
      </c>
      <c r="P69" s="217">
        <f t="shared" si="4"/>
        <v>0</v>
      </c>
      <c r="Q69" s="217">
        <f t="shared" si="4"/>
        <v>0</v>
      </c>
      <c r="R69" s="217">
        <f t="shared" si="4"/>
        <v>0</v>
      </c>
      <c r="S69" s="217">
        <f t="shared" si="4"/>
        <v>0</v>
      </c>
      <c r="T69" s="217">
        <f t="shared" si="4"/>
        <v>0</v>
      </c>
      <c r="U69" s="219">
        <f t="shared" si="4"/>
        <v>0</v>
      </c>
      <c r="V69" s="429"/>
      <c r="W69" s="150">
        <f>SUM(F69:U69)</f>
        <v>87</v>
      </c>
    </row>
    <row r="70" spans="1:23" ht="9" customHeight="1">
      <c r="A70" s="236"/>
      <c r="B70" s="236"/>
      <c r="C70" s="236"/>
      <c r="D70" s="238"/>
      <c r="E70" s="268"/>
      <c r="F70" s="270"/>
      <c r="G70" s="366" t="s">
        <v>158</v>
      </c>
      <c r="H70" s="367"/>
      <c r="I70" s="367"/>
      <c r="J70" s="366" t="s">
        <v>159</v>
      </c>
      <c r="K70" s="367"/>
      <c r="L70" s="367"/>
      <c r="M70" s="366" t="s">
        <v>160</v>
      </c>
      <c r="N70" s="367"/>
      <c r="O70" s="367"/>
      <c r="P70" s="366" t="s">
        <v>161</v>
      </c>
      <c r="Q70" s="367"/>
      <c r="R70" s="367"/>
      <c r="S70" s="366" t="s">
        <v>162</v>
      </c>
      <c r="T70" s="367"/>
      <c r="U70" s="367"/>
      <c r="V70" s="267"/>
    </row>
    <row r="71" spans="1:23" ht="12.75" customHeight="1">
      <c r="A71" s="236"/>
      <c r="B71" s="236"/>
      <c r="C71" s="236"/>
      <c r="D71" s="128" t="s">
        <v>44</v>
      </c>
      <c r="E71" s="269"/>
      <c r="F71" s="270"/>
      <c r="G71" s="368" t="s">
        <v>165</v>
      </c>
      <c r="H71" s="369"/>
      <c r="I71" s="369"/>
      <c r="J71" s="370"/>
      <c r="K71" s="370"/>
      <c r="L71" s="370"/>
      <c r="M71" s="370"/>
      <c r="N71" s="370"/>
      <c r="O71" s="370"/>
      <c r="P71" s="370"/>
      <c r="Q71" s="370"/>
      <c r="R71" s="370"/>
      <c r="S71" s="370"/>
      <c r="T71" s="370"/>
      <c r="U71" s="370"/>
      <c r="V71" s="267"/>
    </row>
    <row r="72" spans="1:23" ht="61.5" customHeight="1">
      <c r="A72" s="236"/>
      <c r="B72" s="371"/>
      <c r="C72" s="372"/>
      <c r="D72" s="41" t="s">
        <v>168</v>
      </c>
      <c r="E72" s="271" t="s">
        <v>164</v>
      </c>
      <c r="F72" s="251" t="s">
        <v>163</v>
      </c>
      <c r="G72" s="292" t="s">
        <v>202</v>
      </c>
      <c r="H72" s="292" t="s">
        <v>203</v>
      </c>
      <c r="I72" s="292" t="s">
        <v>204</v>
      </c>
      <c r="J72" s="292" t="s">
        <v>205</v>
      </c>
      <c r="K72" s="292" t="s">
        <v>206</v>
      </c>
      <c r="L72" s="292" t="s">
        <v>207</v>
      </c>
      <c r="M72" s="292" t="s">
        <v>208</v>
      </c>
      <c r="N72" s="292" t="s">
        <v>209</v>
      </c>
      <c r="O72" s="292" t="s">
        <v>210</v>
      </c>
      <c r="P72" s="292" t="s">
        <v>211</v>
      </c>
      <c r="Q72" s="292" t="s">
        <v>212</v>
      </c>
      <c r="R72" s="292" t="s">
        <v>213</v>
      </c>
      <c r="S72" s="292" t="s">
        <v>214</v>
      </c>
      <c r="T72" s="292" t="s">
        <v>215</v>
      </c>
      <c r="U72" s="292" t="s">
        <v>216</v>
      </c>
      <c r="V72" s="267"/>
    </row>
    <row r="73" spans="1:23" s="32" customFormat="1" ht="10">
      <c r="A73" s="120"/>
      <c r="B73" s="373"/>
      <c r="C73" s="372"/>
      <c r="D73" s="101" t="s">
        <v>1</v>
      </c>
      <c r="E73" s="98">
        <v>10</v>
      </c>
      <c r="F73" s="252">
        <v>10</v>
      </c>
      <c r="G73" s="359">
        <v>9</v>
      </c>
      <c r="H73" s="359">
        <v>1</v>
      </c>
      <c r="I73" s="359"/>
      <c r="J73" s="359"/>
      <c r="K73" s="359"/>
      <c r="L73" s="359"/>
      <c r="M73" s="359"/>
      <c r="N73" s="359"/>
      <c r="O73" s="359"/>
      <c r="P73" s="359"/>
      <c r="Q73" s="359"/>
      <c r="R73" s="359"/>
      <c r="S73" s="359"/>
      <c r="T73" s="359"/>
      <c r="U73" s="359"/>
      <c r="V73" s="374"/>
    </row>
    <row r="74" spans="1:23" s="32" customFormat="1" ht="10">
      <c r="A74" s="120"/>
      <c r="B74" s="373"/>
      <c r="C74" s="372"/>
      <c r="D74" s="36" t="s">
        <v>2</v>
      </c>
      <c r="E74" s="99">
        <v>20</v>
      </c>
      <c r="F74" s="253"/>
      <c r="I74" s="360">
        <v>6</v>
      </c>
      <c r="J74" s="360">
        <v>6</v>
      </c>
      <c r="K74" s="360">
        <v>6</v>
      </c>
      <c r="L74" s="360">
        <v>2</v>
      </c>
      <c r="M74" s="361"/>
      <c r="N74" s="359"/>
      <c r="O74" s="361"/>
      <c r="P74" s="359"/>
      <c r="Q74" s="361"/>
      <c r="R74" s="361"/>
      <c r="S74" s="359"/>
      <c r="T74" s="359"/>
      <c r="U74" s="359"/>
      <c r="V74" s="374"/>
    </row>
    <row r="75" spans="1:23" s="32" customFormat="1" ht="10">
      <c r="A75" s="120"/>
      <c r="B75" s="373"/>
      <c r="C75" s="372"/>
      <c r="D75" s="37" t="s">
        <v>75</v>
      </c>
      <c r="E75" s="100">
        <v>25</v>
      </c>
      <c r="F75" s="253"/>
      <c r="I75" s="359"/>
      <c r="J75" s="359"/>
      <c r="L75" s="359">
        <v>6</v>
      </c>
      <c r="M75" s="359">
        <v>6</v>
      </c>
      <c r="N75" s="359">
        <v>7</v>
      </c>
      <c r="O75" s="359">
        <v>6</v>
      </c>
      <c r="P75" s="359"/>
      <c r="Q75" s="359"/>
      <c r="R75" s="359"/>
      <c r="S75" s="359"/>
      <c r="T75" s="359"/>
      <c r="U75" s="359"/>
      <c r="V75" s="374"/>
    </row>
    <row r="76" spans="1:23" s="32" customFormat="1" ht="10">
      <c r="A76" s="120"/>
      <c r="B76" s="120"/>
      <c r="C76" s="120"/>
      <c r="D76" s="102" t="s">
        <v>74</v>
      </c>
      <c r="E76" s="103">
        <v>55</v>
      </c>
      <c r="F76" s="254">
        <f>SUM(F73:F75)</f>
        <v>10</v>
      </c>
      <c r="G76" s="191">
        <f t="shared" ref="G76:U76" si="5">SUM(G73:G75)</f>
        <v>9</v>
      </c>
      <c r="H76" s="191">
        <f t="shared" si="5"/>
        <v>1</v>
      </c>
      <c r="I76" s="191">
        <f t="shared" si="5"/>
        <v>6</v>
      </c>
      <c r="J76" s="191">
        <f t="shared" si="5"/>
        <v>6</v>
      </c>
      <c r="K76" s="191">
        <f t="shared" si="5"/>
        <v>6</v>
      </c>
      <c r="L76" s="191">
        <f t="shared" si="5"/>
        <v>8</v>
      </c>
      <c r="M76" s="191">
        <f>SUM(M73:M75)</f>
        <v>6</v>
      </c>
      <c r="N76" s="191">
        <f>SUM(N73:N75)</f>
        <v>7</v>
      </c>
      <c r="O76" s="191">
        <f t="shared" si="5"/>
        <v>6</v>
      </c>
      <c r="P76" s="191">
        <f t="shared" si="5"/>
        <v>0</v>
      </c>
      <c r="Q76" s="191">
        <f t="shared" si="5"/>
        <v>0</v>
      </c>
      <c r="R76" s="191">
        <f t="shared" si="5"/>
        <v>0</v>
      </c>
      <c r="S76" s="191">
        <f t="shared" si="5"/>
        <v>0</v>
      </c>
      <c r="T76" s="191">
        <f t="shared" si="5"/>
        <v>0</v>
      </c>
      <c r="U76" s="191">
        <f t="shared" si="5"/>
        <v>0</v>
      </c>
      <c r="V76" s="183"/>
    </row>
    <row r="77" spans="1:23" s="32" customFormat="1" ht="10">
      <c r="A77" s="120"/>
      <c r="B77" s="120"/>
      <c r="C77" s="120"/>
      <c r="D77" s="102" t="s">
        <v>217</v>
      </c>
      <c r="E77" s="358">
        <f>SUM(G76:U76)</f>
        <v>55</v>
      </c>
      <c r="F77" s="254"/>
      <c r="G77" s="191"/>
      <c r="H77" s="191"/>
      <c r="I77" s="191"/>
      <c r="J77" s="191"/>
      <c r="K77" s="191"/>
      <c r="L77" s="191"/>
      <c r="M77" s="96"/>
      <c r="N77" s="96"/>
      <c r="O77" s="96"/>
      <c r="P77" s="96"/>
      <c r="Q77" s="96"/>
      <c r="R77" s="96"/>
      <c r="S77" s="96"/>
      <c r="T77" s="96"/>
      <c r="U77" s="96"/>
      <c r="V77" s="183"/>
    </row>
    <row r="78" spans="1:23" ht="18" customHeight="1">
      <c r="D78" s="362" t="s">
        <v>70</v>
      </c>
      <c r="E78" s="375"/>
      <c r="F78" s="375"/>
      <c r="G78" s="375"/>
      <c r="H78" s="375"/>
      <c r="I78" s="375"/>
      <c r="J78" s="375"/>
      <c r="K78" s="375"/>
      <c r="L78" s="375"/>
      <c r="M78" s="375"/>
      <c r="N78" s="375"/>
      <c r="O78" s="375"/>
      <c r="P78" s="375"/>
      <c r="Q78" s="375"/>
      <c r="R78" s="375"/>
      <c r="S78" s="375"/>
      <c r="T78" s="375"/>
      <c r="U78" s="375"/>
    </row>
    <row r="79" spans="1:23" s="28" customFormat="1" ht="40.5" customHeight="1">
      <c r="A79" s="49"/>
      <c r="B79" s="49"/>
      <c r="C79" s="49"/>
      <c r="D79" s="362" t="s">
        <v>71</v>
      </c>
      <c r="E79" s="376"/>
      <c r="F79" s="376"/>
      <c r="G79" s="376"/>
      <c r="H79" s="376"/>
      <c r="I79" s="376"/>
      <c r="J79" s="376"/>
      <c r="K79" s="376"/>
      <c r="L79" s="376"/>
      <c r="M79" s="376"/>
      <c r="N79" s="376"/>
      <c r="O79" s="376"/>
      <c r="P79" s="376"/>
      <c r="Q79" s="376"/>
      <c r="R79" s="376"/>
      <c r="S79" s="376"/>
      <c r="T79" s="376"/>
      <c r="U79" s="377"/>
      <c r="V79" s="121"/>
    </row>
    <row r="80" spans="1:23" s="28" customFormat="1" ht="34.5" customHeight="1">
      <c r="A80" s="49"/>
      <c r="B80" s="49"/>
      <c r="C80" s="49"/>
      <c r="D80" s="362" t="s">
        <v>72</v>
      </c>
      <c r="E80" s="376"/>
      <c r="F80" s="376"/>
      <c r="G80" s="376"/>
      <c r="H80" s="376"/>
      <c r="I80" s="376"/>
      <c r="J80" s="376"/>
      <c r="K80" s="376"/>
      <c r="L80" s="376"/>
      <c r="M80" s="376"/>
      <c r="N80" s="376"/>
      <c r="O80" s="376"/>
      <c r="P80" s="376"/>
      <c r="Q80" s="376"/>
      <c r="R80" s="376"/>
      <c r="S80" s="376"/>
      <c r="T80" s="376"/>
      <c r="U80" s="377"/>
      <c r="V80" s="121"/>
    </row>
    <row r="81" spans="1:22" s="51" customFormat="1" ht="40.5" customHeight="1">
      <c r="A81" s="50"/>
      <c r="B81" s="50"/>
      <c r="C81" s="50"/>
      <c r="D81" s="362" t="s">
        <v>73</v>
      </c>
      <c r="E81" s="378"/>
      <c r="F81" s="378"/>
      <c r="G81" s="378"/>
      <c r="H81" s="378"/>
      <c r="I81" s="378"/>
      <c r="J81" s="378"/>
      <c r="K81" s="378"/>
      <c r="L81" s="378"/>
      <c r="M81" s="378"/>
      <c r="N81" s="378"/>
      <c r="O81" s="378"/>
      <c r="P81" s="378"/>
      <c r="Q81" s="378"/>
      <c r="R81" s="378"/>
      <c r="S81" s="378"/>
      <c r="T81" s="378"/>
      <c r="U81" s="379"/>
      <c r="V81" s="121"/>
    </row>
    <row r="82" spans="1:22" ht="15">
      <c r="D82" s="97" t="s">
        <v>43</v>
      </c>
      <c r="E82" s="193"/>
      <c r="F82" s="75"/>
      <c r="G82" s="69"/>
      <c r="H82" s="69"/>
      <c r="I82" s="76"/>
      <c r="J82" s="77"/>
      <c r="K82" s="77"/>
      <c r="L82" s="77"/>
      <c r="M82" s="77"/>
      <c r="N82" s="77"/>
      <c r="O82" s="77"/>
      <c r="P82" s="77"/>
      <c r="Q82" s="77"/>
      <c r="R82" s="77"/>
      <c r="S82" s="77"/>
      <c r="T82" s="77"/>
      <c r="U82" s="78"/>
      <c r="V82" s="184"/>
    </row>
    <row r="83" spans="1:22" s="30" customFormat="1">
      <c r="A83" s="49"/>
      <c r="B83" s="49"/>
      <c r="C83" s="49"/>
      <c r="D83" s="52"/>
      <c r="E83" s="194" t="s">
        <v>50</v>
      </c>
      <c r="F83" s="57"/>
      <c r="G83" s="79"/>
      <c r="H83" s="80"/>
      <c r="I83" s="80"/>
      <c r="J83" s="80"/>
      <c r="K83" s="80"/>
      <c r="L83" s="80"/>
      <c r="M83" s="80"/>
      <c r="N83" s="81" t="s">
        <v>38</v>
      </c>
      <c r="O83" s="91"/>
      <c r="P83" s="92" t="s">
        <v>34</v>
      </c>
      <c r="Q83" s="91"/>
      <c r="R83" s="93" t="s">
        <v>35</v>
      </c>
      <c r="S83" s="94"/>
      <c r="T83" s="93" t="s">
        <v>36</v>
      </c>
      <c r="U83" s="94"/>
      <c r="V83" s="185" t="s">
        <v>37</v>
      </c>
    </row>
    <row r="84" spans="1:22" s="30" customFormat="1">
      <c r="A84" s="49"/>
      <c r="B84" s="49"/>
      <c r="C84" s="49"/>
      <c r="D84" s="40"/>
      <c r="E84" s="195" t="s">
        <v>53</v>
      </c>
      <c r="F84" s="58"/>
      <c r="G84" s="83"/>
      <c r="H84" s="84"/>
      <c r="I84" s="85"/>
      <c r="J84" s="84"/>
      <c r="K84" s="84"/>
      <c r="L84" s="84"/>
      <c r="M84" s="84"/>
      <c r="N84" s="86" t="s">
        <v>65</v>
      </c>
      <c r="O84" s="84"/>
      <c r="P84" s="87">
        <v>6</v>
      </c>
      <c r="Q84" s="88"/>
      <c r="R84" s="87">
        <v>9</v>
      </c>
      <c r="S84" s="88"/>
      <c r="T84" s="87">
        <v>12</v>
      </c>
      <c r="U84" s="88"/>
      <c r="V84" s="186">
        <v>15</v>
      </c>
    </row>
    <row r="85" spans="1:22" s="30" customFormat="1">
      <c r="A85" s="49"/>
      <c r="B85" s="49"/>
      <c r="C85" s="49"/>
      <c r="D85" s="40"/>
      <c r="E85" s="195" t="s">
        <v>48</v>
      </c>
      <c r="F85" s="59"/>
      <c r="G85" s="83"/>
      <c r="H85" s="85"/>
      <c r="I85" s="84"/>
      <c r="J85" s="84"/>
      <c r="K85" s="84"/>
      <c r="L85" s="84"/>
      <c r="M85" s="84"/>
      <c r="N85" s="86" t="s">
        <v>67</v>
      </c>
      <c r="O85" s="84"/>
      <c r="P85" s="87">
        <f>SUM(84/P84)</f>
        <v>14</v>
      </c>
      <c r="Q85" s="88"/>
      <c r="R85" s="87">
        <f>SUM(84/R84)</f>
        <v>9.3333333333333339</v>
      </c>
      <c r="S85" s="88"/>
      <c r="T85" s="87">
        <f>SUM(84/T84)</f>
        <v>7</v>
      </c>
      <c r="U85" s="88"/>
      <c r="V85" s="186">
        <f>SUM(84/V84)</f>
        <v>5.6</v>
      </c>
    </row>
    <row r="86" spans="1:22" s="30" customFormat="1">
      <c r="A86" s="49"/>
      <c r="B86" s="49"/>
      <c r="C86" s="49"/>
      <c r="D86" s="40"/>
      <c r="E86" s="195" t="s">
        <v>49</v>
      </c>
      <c r="F86" s="60"/>
      <c r="G86" s="83"/>
      <c r="H86" s="84"/>
      <c r="I86" s="84"/>
      <c r="J86" s="84"/>
      <c r="K86" s="84"/>
      <c r="L86" s="84"/>
      <c r="M86" s="84"/>
      <c r="N86" s="89" t="s">
        <v>66</v>
      </c>
      <c r="O86" s="84"/>
      <c r="P86" s="89">
        <v>40</v>
      </c>
      <c r="Q86" s="90"/>
      <c r="R86" s="89">
        <v>26</v>
      </c>
      <c r="S86" s="90"/>
      <c r="T86" s="89">
        <v>20</v>
      </c>
      <c r="U86" s="90"/>
      <c r="V86" s="187">
        <v>16</v>
      </c>
    </row>
    <row r="87" spans="1:22" s="30" customFormat="1">
      <c r="A87" s="49"/>
      <c r="B87" s="49"/>
      <c r="C87" s="49"/>
      <c r="D87" s="40"/>
      <c r="E87" s="195" t="s">
        <v>64</v>
      </c>
      <c r="F87" s="61"/>
      <c r="G87" s="83"/>
      <c r="H87" s="84"/>
      <c r="I87" s="84"/>
      <c r="J87" s="84"/>
      <c r="K87" s="84"/>
      <c r="L87" s="84"/>
      <c r="M87" s="84"/>
      <c r="N87" s="86" t="s">
        <v>63</v>
      </c>
      <c r="O87" s="84"/>
      <c r="P87" s="87">
        <f>SUM(55/P84)</f>
        <v>9.1666666666666661</v>
      </c>
      <c r="Q87" s="88"/>
      <c r="R87" s="87">
        <f>SUM(55/R84)</f>
        <v>6.1111111111111107</v>
      </c>
      <c r="S87" s="88"/>
      <c r="T87" s="87">
        <f>SUM(55/T84)</f>
        <v>4.583333333333333</v>
      </c>
      <c r="U87" s="88"/>
      <c r="V87" s="186">
        <f>SUM(55/V84)</f>
        <v>3.6666666666666665</v>
      </c>
    </row>
    <row r="88" spans="1:22" s="30" customFormat="1">
      <c r="A88" s="49"/>
      <c r="B88" s="49"/>
      <c r="C88" s="49"/>
      <c r="D88" s="40"/>
      <c r="E88" s="195" t="s">
        <v>68</v>
      </c>
      <c r="F88" s="60"/>
      <c r="G88" s="71" t="s">
        <v>69</v>
      </c>
      <c r="H88" s="152"/>
      <c r="I88" s="152"/>
      <c r="J88" s="152"/>
      <c r="K88" s="152"/>
      <c r="L88" s="152"/>
      <c r="M88" s="152"/>
      <c r="N88" s="152"/>
      <c r="O88" s="152"/>
      <c r="P88" s="152"/>
      <c r="Q88" s="152"/>
      <c r="R88" s="152"/>
      <c r="S88" s="152"/>
      <c r="T88" s="152"/>
      <c r="U88" s="152"/>
      <c r="V88" s="188"/>
    </row>
    <row r="89" spans="1:22" s="30" customFormat="1">
      <c r="A89" s="49"/>
      <c r="B89" s="49"/>
      <c r="C89" s="49"/>
      <c r="D89" s="40"/>
      <c r="E89" s="195" t="s">
        <v>54</v>
      </c>
      <c r="F89" s="58"/>
      <c r="G89" s="152"/>
      <c r="H89" s="152"/>
      <c r="I89" s="152"/>
      <c r="J89" s="152"/>
      <c r="K89" s="152"/>
      <c r="L89" s="152"/>
      <c r="M89" s="152"/>
      <c r="N89" s="152"/>
      <c r="O89" s="152"/>
      <c r="P89" s="152"/>
      <c r="Q89" s="152"/>
      <c r="R89" s="152"/>
      <c r="S89" s="152"/>
      <c r="T89" s="152"/>
      <c r="U89" s="70"/>
      <c r="V89" s="188"/>
    </row>
    <row r="90" spans="1:22" s="30" customFormat="1">
      <c r="A90" s="49"/>
      <c r="B90" s="49"/>
      <c r="C90" s="49"/>
      <c r="D90" s="95"/>
      <c r="E90" s="195" t="s">
        <v>61</v>
      </c>
      <c r="F90" s="58"/>
      <c r="G90" s="72" t="s">
        <v>62</v>
      </c>
      <c r="H90" s="152"/>
      <c r="I90" s="152"/>
      <c r="J90" s="152"/>
      <c r="K90" s="152"/>
      <c r="L90" s="152"/>
      <c r="M90" s="152"/>
      <c r="N90" s="152"/>
      <c r="O90" s="152"/>
      <c r="P90" s="152"/>
      <c r="Q90" s="152"/>
      <c r="R90" s="152"/>
      <c r="S90" s="152"/>
      <c r="T90" s="152"/>
      <c r="U90" s="152"/>
      <c r="V90" s="188"/>
    </row>
    <row r="91" spans="1:22" s="30" customFormat="1">
      <c r="A91" s="49"/>
      <c r="B91" s="49"/>
      <c r="C91" s="49"/>
      <c r="D91" s="40"/>
      <c r="E91" s="195" t="s">
        <v>52</v>
      </c>
      <c r="F91" s="58"/>
      <c r="G91" s="72" t="s">
        <v>51</v>
      </c>
      <c r="H91" s="152"/>
      <c r="I91" s="152"/>
      <c r="J91" s="152"/>
      <c r="K91" s="152"/>
      <c r="L91" s="152"/>
      <c r="M91" s="152"/>
      <c r="N91" s="152"/>
      <c r="O91" s="152"/>
      <c r="P91" s="152"/>
      <c r="Q91" s="152"/>
      <c r="R91" s="152"/>
      <c r="S91" s="152"/>
      <c r="T91" s="152"/>
      <c r="U91" s="152"/>
      <c r="V91" s="188"/>
    </row>
    <row r="92" spans="1:22" s="30" customFormat="1">
      <c r="A92" s="49"/>
      <c r="B92" s="49"/>
      <c r="C92" s="49"/>
      <c r="D92" s="38"/>
      <c r="E92" s="196"/>
      <c r="F92" s="39"/>
      <c r="G92" s="38"/>
      <c r="H92" s="38"/>
      <c r="I92" s="38"/>
      <c r="J92" s="38"/>
      <c r="K92" s="38"/>
      <c r="L92" s="38"/>
      <c r="M92" s="38"/>
      <c r="N92" s="38"/>
      <c r="O92" s="38"/>
      <c r="P92" s="38"/>
      <c r="Q92" s="38"/>
      <c r="R92" s="38"/>
      <c r="S92" s="38"/>
      <c r="T92" s="38"/>
      <c r="U92" s="38"/>
      <c r="V92" s="54"/>
    </row>
    <row r="93" spans="1:22" s="27" customFormat="1" ht="38.25" customHeight="1">
      <c r="A93" s="121"/>
      <c r="B93" s="121"/>
      <c r="C93" s="121"/>
      <c r="D93" s="443" t="s">
        <v>55</v>
      </c>
      <c r="E93" s="444"/>
      <c r="F93" s="444"/>
      <c r="G93" s="444"/>
      <c r="H93" s="444"/>
      <c r="I93" s="444"/>
      <c r="J93" s="444"/>
      <c r="K93" s="444"/>
      <c r="L93" s="444"/>
      <c r="M93" s="444"/>
      <c r="N93" s="444"/>
      <c r="O93" s="444"/>
      <c r="P93" s="444"/>
      <c r="Q93" s="444"/>
      <c r="R93" s="444"/>
      <c r="S93" s="444"/>
      <c r="T93" s="444"/>
      <c r="U93" s="444"/>
      <c r="V93" s="54"/>
    </row>
    <row r="94" spans="1:22" s="27" customFormat="1">
      <c r="A94" s="121"/>
      <c r="B94" s="121"/>
      <c r="C94" s="121"/>
      <c r="E94" s="197"/>
      <c r="F94" s="31"/>
      <c r="V94" s="54"/>
    </row>
    <row r="95" spans="1:22" s="25" customFormat="1">
      <c r="A95" s="50"/>
      <c r="B95" s="50"/>
      <c r="C95" s="50"/>
      <c r="D95" s="55" t="s">
        <v>46</v>
      </c>
      <c r="E95" s="198"/>
      <c r="F95" s="62"/>
      <c r="G95" s="55" t="s">
        <v>47</v>
      </c>
      <c r="H95" s="55"/>
      <c r="I95" s="55"/>
      <c r="J95" s="55"/>
      <c r="K95" s="55"/>
      <c r="L95" s="55"/>
      <c r="M95" s="55"/>
      <c r="N95" s="55"/>
      <c r="O95" s="55"/>
      <c r="P95" s="55"/>
      <c r="Q95" s="55"/>
      <c r="R95" s="55"/>
      <c r="S95" s="55"/>
      <c r="T95" s="55"/>
      <c r="U95" s="55"/>
      <c r="V95" s="189"/>
    </row>
    <row r="96" spans="1:22" s="30" customFormat="1">
      <c r="A96" s="49"/>
      <c r="B96" s="49"/>
      <c r="C96" s="49"/>
      <c r="D96" s="38"/>
      <c r="E96" s="196"/>
      <c r="F96" s="39"/>
      <c r="G96" s="38"/>
      <c r="H96" s="38"/>
      <c r="I96" s="38"/>
      <c r="J96" s="38"/>
      <c r="K96" s="38"/>
      <c r="L96" s="38"/>
      <c r="M96" s="38"/>
      <c r="N96" s="38"/>
      <c r="O96" s="38"/>
      <c r="P96" s="38"/>
      <c r="Q96" s="38"/>
      <c r="R96" s="38"/>
      <c r="S96" s="38"/>
      <c r="T96" s="38"/>
      <c r="U96" s="38"/>
      <c r="V96" s="190"/>
    </row>
    <row r="97" spans="1:22">
      <c r="D97" s="45" t="s">
        <v>41</v>
      </c>
      <c r="E97" s="199" t="s">
        <v>42</v>
      </c>
      <c r="F97" s="43"/>
      <c r="G97" s="45" t="s">
        <v>40</v>
      </c>
      <c r="H97" s="47"/>
      <c r="I97" s="45"/>
      <c r="J97" s="45"/>
      <c r="K97" s="45"/>
      <c r="L97" s="45"/>
      <c r="M97" s="45"/>
      <c r="N97" s="45"/>
      <c r="O97" s="45"/>
      <c r="P97" s="45"/>
      <c r="Q97" s="45"/>
      <c r="R97" s="45"/>
      <c r="S97" s="45"/>
      <c r="T97" s="45"/>
      <c r="U97" s="45" t="s">
        <v>42</v>
      </c>
      <c r="V97" s="189"/>
    </row>
    <row r="98" spans="1:22" ht="26.25" customHeight="1">
      <c r="D98" s="45"/>
      <c r="E98" s="199"/>
      <c r="F98" s="43"/>
      <c r="G98" s="73"/>
      <c r="H98" s="47"/>
      <c r="I98" s="45"/>
      <c r="J98" s="45"/>
      <c r="K98" s="45"/>
      <c r="L98" s="45"/>
      <c r="M98" s="45"/>
      <c r="N98" s="45"/>
      <c r="O98" s="45"/>
      <c r="P98" s="45"/>
      <c r="Q98" s="45"/>
      <c r="R98" s="45"/>
      <c r="S98" s="45"/>
      <c r="T98" s="45"/>
      <c r="U98" s="45"/>
      <c r="V98" s="189"/>
    </row>
    <row r="99" spans="1:22" s="30" customFormat="1">
      <c r="A99" s="49"/>
      <c r="B99" s="49"/>
      <c r="C99" s="49"/>
      <c r="D99" s="38"/>
      <c r="E99" s="200"/>
      <c r="F99" s="64"/>
      <c r="G99" s="65"/>
      <c r="H99" s="66"/>
      <c r="I99" s="67"/>
      <c r="J99" s="68"/>
      <c r="K99" s="69"/>
      <c r="L99" s="69"/>
      <c r="N99" s="24"/>
      <c r="O99" s="24"/>
      <c r="P99" s="24"/>
      <c r="Q99" s="24"/>
      <c r="R99" s="24"/>
      <c r="S99" s="24"/>
      <c r="T99" s="24"/>
      <c r="U99" s="24"/>
      <c r="V99" s="54"/>
    </row>
  </sheetData>
  <mergeCells count="39">
    <mergeCell ref="A1:B4"/>
    <mergeCell ref="C1:C4"/>
    <mergeCell ref="D1:D3"/>
    <mergeCell ref="E1:E3"/>
    <mergeCell ref="F1:F3"/>
    <mergeCell ref="J1:L1"/>
    <mergeCell ref="M1:O1"/>
    <mergeCell ref="P1:R1"/>
    <mergeCell ref="S1:U1"/>
    <mergeCell ref="V1:V69"/>
    <mergeCell ref="G2:U2"/>
    <mergeCell ref="G1:I1"/>
    <mergeCell ref="A5:A17"/>
    <mergeCell ref="B5:B17"/>
    <mergeCell ref="C5:C7"/>
    <mergeCell ref="C8:C11"/>
    <mergeCell ref="C12:C15"/>
    <mergeCell ref="C16:C17"/>
    <mergeCell ref="G71:U71"/>
    <mergeCell ref="A19:A59"/>
    <mergeCell ref="B19:B59"/>
    <mergeCell ref="A61:A68"/>
    <mergeCell ref="B61:B68"/>
    <mergeCell ref="C19:C27"/>
    <mergeCell ref="C28:C36"/>
    <mergeCell ref="C37:C52"/>
    <mergeCell ref="C53:C59"/>
    <mergeCell ref="G70:I70"/>
    <mergeCell ref="J70:L70"/>
    <mergeCell ref="M70:O70"/>
    <mergeCell ref="P70:R70"/>
    <mergeCell ref="S70:U70"/>
    <mergeCell ref="B72:C75"/>
    <mergeCell ref="V73:V75"/>
    <mergeCell ref="D93:U93"/>
    <mergeCell ref="D78:U78"/>
    <mergeCell ref="D79:U79"/>
    <mergeCell ref="D80:U80"/>
    <mergeCell ref="D81:U81"/>
  </mergeCells>
  <phoneticPr fontId="69" type="noConversion"/>
  <conditionalFormatting sqref="P84:V84">
    <cfRule type="cellIs" dxfId="0" priority="1" operator="lessThan">
      <formula>0</formula>
    </cfRule>
  </conditionalFormatting>
  <pageMargins left="0.5" right="0.5" top="0.4" bottom="0.3" header="0.3" footer="0.3"/>
  <pageSetup orientation="portrait" horizontalDpi="1200" verticalDpi="1200"/>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opLeftCell="A4" workbookViewId="0">
      <selection sqref="A1:H15"/>
    </sheetView>
  </sheetViews>
  <sheetFormatPr baseColWidth="10" defaultColWidth="8.83203125" defaultRowHeight="14" x14ac:dyDescent="0"/>
  <cols>
    <col min="1" max="1" width="21.5" customWidth="1"/>
    <col min="2" max="3" width="0.6640625" style="9" customWidth="1"/>
    <col min="4" max="4" width="0.6640625" style="8" customWidth="1"/>
    <col min="5" max="6" width="21.5" customWidth="1"/>
    <col min="8" max="8" width="27.33203125" style="2" customWidth="1"/>
  </cols>
  <sheetData>
    <row r="1" spans="1:8">
      <c r="A1" t="s">
        <v>8</v>
      </c>
    </row>
    <row r="3" spans="1:8" ht="20">
      <c r="A3" s="7" t="s">
        <v>9</v>
      </c>
      <c r="B3" s="10"/>
      <c r="C3" s="10"/>
      <c r="E3" s="1"/>
      <c r="F3" s="1"/>
    </row>
    <row r="4" spans="1:8" ht="20">
      <c r="A4" s="6" t="s">
        <v>10</v>
      </c>
      <c r="B4" s="10"/>
      <c r="C4" s="10"/>
      <c r="E4" s="1"/>
      <c r="F4" s="1"/>
    </row>
    <row r="5" spans="1:8" s="3" customFormat="1" ht="70">
      <c r="A5" s="15" t="s">
        <v>13</v>
      </c>
      <c r="B5" s="16" t="s">
        <v>5</v>
      </c>
      <c r="C5" s="16" t="s">
        <v>11</v>
      </c>
      <c r="D5" s="16" t="s">
        <v>14</v>
      </c>
      <c r="E5" s="14" t="s">
        <v>12</v>
      </c>
      <c r="F5" s="17" t="s">
        <v>6</v>
      </c>
      <c r="G5" s="17" t="s">
        <v>7</v>
      </c>
      <c r="H5" s="17" t="s">
        <v>16</v>
      </c>
    </row>
    <row r="6" spans="1:8" ht="38.25" customHeight="1">
      <c r="A6" s="5">
        <v>1</v>
      </c>
      <c r="B6" s="11">
        <f>SUM(A6*4)</f>
        <v>4</v>
      </c>
      <c r="C6" s="11">
        <f>SUM((B6/3)*2)</f>
        <v>2.6666666666666665</v>
      </c>
      <c r="D6" s="18">
        <v>1</v>
      </c>
      <c r="E6" s="4">
        <f>SUM(C6/D6)</f>
        <v>2.6666666666666665</v>
      </c>
      <c r="F6" s="4">
        <f>SUM(55/E6)</f>
        <v>20.625</v>
      </c>
      <c r="G6" s="21">
        <f>SUM(F6/3)</f>
        <v>6.875</v>
      </c>
      <c r="H6" s="451" t="s">
        <v>15</v>
      </c>
    </row>
    <row r="7" spans="1:8" ht="38.25" customHeight="1">
      <c r="A7" s="5">
        <f>SUM(A6+1)</f>
        <v>2</v>
      </c>
      <c r="B7" s="11">
        <f t="shared" ref="B7:B15" si="0">SUM(A7*4)</f>
        <v>8</v>
      </c>
      <c r="C7" s="11">
        <f t="shared" ref="C7:C15" si="1">SUM((B7/3)*2)</f>
        <v>5.333333333333333</v>
      </c>
      <c r="D7" s="18">
        <v>1</v>
      </c>
      <c r="E7" s="4">
        <f t="shared" ref="E7:E15" si="2">SUM(C7/D7)</f>
        <v>5.333333333333333</v>
      </c>
      <c r="F7" s="4">
        <f t="shared" ref="F7:F15" si="3">SUM(55/E7)</f>
        <v>10.3125</v>
      </c>
      <c r="G7" s="21">
        <f t="shared" ref="G7:G15" si="4">SUM(F7/3)</f>
        <v>3.4375</v>
      </c>
      <c r="H7" s="452"/>
    </row>
    <row r="8" spans="1:8" ht="38.25" customHeight="1">
      <c r="A8" s="5">
        <f t="shared" ref="A8:A15" si="5">SUM(A7+1)</f>
        <v>3</v>
      </c>
      <c r="B8" s="11">
        <f t="shared" si="0"/>
        <v>12</v>
      </c>
      <c r="C8" s="11">
        <f t="shared" si="1"/>
        <v>8</v>
      </c>
      <c r="D8" s="18">
        <v>1</v>
      </c>
      <c r="E8" s="4">
        <f t="shared" si="2"/>
        <v>8</v>
      </c>
      <c r="F8" s="4">
        <f t="shared" si="3"/>
        <v>6.875</v>
      </c>
      <c r="G8" s="21">
        <f t="shared" si="4"/>
        <v>2.2916666666666665</v>
      </c>
      <c r="H8" s="452"/>
    </row>
    <row r="9" spans="1:8" ht="29.25" customHeight="1">
      <c r="A9" s="12">
        <f t="shared" si="5"/>
        <v>4</v>
      </c>
      <c r="B9" s="13">
        <f t="shared" si="0"/>
        <v>16</v>
      </c>
      <c r="C9" s="13">
        <f t="shared" si="1"/>
        <v>10.666666666666666</v>
      </c>
      <c r="D9" s="19">
        <v>1</v>
      </c>
      <c r="E9" s="20">
        <f t="shared" si="2"/>
        <v>10.666666666666666</v>
      </c>
      <c r="F9" s="20">
        <f t="shared" si="3"/>
        <v>5.15625</v>
      </c>
      <c r="G9" s="22">
        <f t="shared" si="4"/>
        <v>1.71875</v>
      </c>
      <c r="H9" s="453" t="s">
        <v>17</v>
      </c>
    </row>
    <row r="10" spans="1:8" ht="29.25" customHeight="1">
      <c r="A10" s="5">
        <f t="shared" si="5"/>
        <v>5</v>
      </c>
      <c r="B10" s="11">
        <f t="shared" si="0"/>
        <v>20</v>
      </c>
      <c r="C10" s="11">
        <f t="shared" si="1"/>
        <v>13.333333333333334</v>
      </c>
      <c r="D10" s="18">
        <v>1</v>
      </c>
      <c r="E10" s="4">
        <f t="shared" si="2"/>
        <v>13.333333333333334</v>
      </c>
      <c r="F10" s="4">
        <f t="shared" si="3"/>
        <v>4.125</v>
      </c>
      <c r="G10" s="21">
        <f t="shared" si="4"/>
        <v>1.375</v>
      </c>
      <c r="H10" s="452"/>
    </row>
    <row r="11" spans="1:8" ht="29.25" customHeight="1">
      <c r="A11" s="5">
        <f t="shared" si="5"/>
        <v>6</v>
      </c>
      <c r="B11" s="11">
        <f t="shared" si="0"/>
        <v>24</v>
      </c>
      <c r="C11" s="11">
        <f t="shared" si="1"/>
        <v>16</v>
      </c>
      <c r="D11" s="18">
        <v>1</v>
      </c>
      <c r="E11" s="4">
        <f t="shared" si="2"/>
        <v>16</v>
      </c>
      <c r="F11" s="4">
        <f t="shared" si="3"/>
        <v>3.4375</v>
      </c>
      <c r="G11" s="21">
        <f t="shared" si="4"/>
        <v>1.1458333333333333</v>
      </c>
      <c r="H11" s="452"/>
    </row>
    <row r="12" spans="1:8" ht="29.25" customHeight="1">
      <c r="A12" s="5">
        <f t="shared" si="5"/>
        <v>7</v>
      </c>
      <c r="B12" s="11">
        <f t="shared" si="0"/>
        <v>28</v>
      </c>
      <c r="C12" s="11">
        <f t="shared" si="1"/>
        <v>18.666666666666668</v>
      </c>
      <c r="D12" s="18">
        <v>1</v>
      </c>
      <c r="E12" s="4">
        <f t="shared" si="2"/>
        <v>18.666666666666668</v>
      </c>
      <c r="F12" s="4">
        <f t="shared" si="3"/>
        <v>2.9464285714285712</v>
      </c>
      <c r="G12" s="21">
        <f t="shared" si="4"/>
        <v>0.9821428571428571</v>
      </c>
      <c r="H12" s="452"/>
    </row>
    <row r="13" spans="1:8" ht="29.25" customHeight="1">
      <c r="A13" s="5">
        <f t="shared" si="5"/>
        <v>8</v>
      </c>
      <c r="B13" s="11">
        <f t="shared" si="0"/>
        <v>32</v>
      </c>
      <c r="C13" s="11">
        <f t="shared" si="1"/>
        <v>21.333333333333332</v>
      </c>
      <c r="D13" s="18">
        <v>1</v>
      </c>
      <c r="E13" s="4">
        <f t="shared" si="2"/>
        <v>21.333333333333332</v>
      </c>
      <c r="F13" s="4">
        <f t="shared" si="3"/>
        <v>2.578125</v>
      </c>
      <c r="G13" s="21">
        <f t="shared" si="4"/>
        <v>0.859375</v>
      </c>
      <c r="H13" s="452"/>
    </row>
    <row r="14" spans="1:8" ht="29.25" customHeight="1">
      <c r="A14" s="5">
        <f t="shared" si="5"/>
        <v>9</v>
      </c>
      <c r="B14" s="11">
        <f t="shared" si="0"/>
        <v>36</v>
      </c>
      <c r="C14" s="11">
        <f t="shared" si="1"/>
        <v>24</v>
      </c>
      <c r="D14" s="18">
        <v>1</v>
      </c>
      <c r="E14" s="4">
        <f t="shared" si="2"/>
        <v>24</v>
      </c>
      <c r="F14" s="4">
        <f t="shared" si="3"/>
        <v>2.2916666666666665</v>
      </c>
      <c r="G14" s="21">
        <f t="shared" si="4"/>
        <v>0.76388888888888884</v>
      </c>
      <c r="H14" s="452"/>
    </row>
    <row r="15" spans="1:8" ht="29.25" customHeight="1">
      <c r="A15" s="5">
        <f t="shared" si="5"/>
        <v>10</v>
      </c>
      <c r="B15" s="11">
        <f t="shared" si="0"/>
        <v>40</v>
      </c>
      <c r="C15" s="11">
        <f t="shared" si="1"/>
        <v>26.666666666666668</v>
      </c>
      <c r="D15" s="18">
        <v>1</v>
      </c>
      <c r="E15" s="4">
        <f t="shared" si="2"/>
        <v>26.666666666666668</v>
      </c>
      <c r="F15" s="4">
        <f t="shared" si="3"/>
        <v>2.0625</v>
      </c>
      <c r="G15" s="21">
        <f t="shared" si="4"/>
        <v>0.6875</v>
      </c>
      <c r="H15" s="454"/>
    </row>
  </sheetData>
  <mergeCells count="2">
    <mergeCell ref="H6:H8"/>
    <mergeCell ref="H9:H1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D32" sqref="D32"/>
    </sheetView>
  </sheetViews>
  <sheetFormatPr baseColWidth="10" defaultColWidth="8.83203125" defaultRowHeight="14" x14ac:dyDescent="0"/>
  <sheetData>
    <row r="1" spans="1:14">
      <c r="A1" t="s">
        <v>18</v>
      </c>
    </row>
    <row r="3" spans="1:14">
      <c r="A3" t="s">
        <v>19</v>
      </c>
      <c r="N3" t="s">
        <v>0</v>
      </c>
    </row>
    <row r="4" spans="1:14">
      <c r="A4" t="s">
        <v>20</v>
      </c>
    </row>
    <row r="6" spans="1:14">
      <c r="B6" s="23" t="s">
        <v>21</v>
      </c>
    </row>
    <row r="7" spans="1:14">
      <c r="B7" t="s">
        <v>22</v>
      </c>
    </row>
    <row r="8" spans="1:14">
      <c r="B8" t="s">
        <v>23</v>
      </c>
    </row>
    <row r="9" spans="1:14">
      <c r="B9" t="s">
        <v>24</v>
      </c>
    </row>
    <row r="10" spans="1:14">
      <c r="B10" t="s">
        <v>25</v>
      </c>
    </row>
    <row r="11" spans="1:14">
      <c r="B11" t="s">
        <v>26</v>
      </c>
    </row>
    <row r="12" spans="1:14">
      <c r="B12" t="s">
        <v>27</v>
      </c>
    </row>
    <row r="13" spans="1:14">
      <c r="B13" t="s">
        <v>28</v>
      </c>
    </row>
    <row r="16" spans="1:14">
      <c r="A16" t="s">
        <v>29</v>
      </c>
    </row>
    <row r="18" spans="1:12">
      <c r="A18" t="s">
        <v>30</v>
      </c>
    </row>
    <row r="19" spans="1:12">
      <c r="A19" t="s">
        <v>31</v>
      </c>
      <c r="L19" t="s">
        <v>32</v>
      </c>
    </row>
    <row r="20" spans="1:12">
      <c r="A20" t="s">
        <v>33</v>
      </c>
    </row>
    <row r="25" spans="1:12">
      <c r="F25" t="s">
        <v>183</v>
      </c>
    </row>
    <row r="26" spans="1:12">
      <c r="B26" t="s">
        <v>172</v>
      </c>
      <c r="C26" t="s">
        <v>179</v>
      </c>
      <c r="D26" t="s">
        <v>175</v>
      </c>
      <c r="E26" t="s">
        <v>178</v>
      </c>
      <c r="G26" t="s">
        <v>180</v>
      </c>
      <c r="H26" t="s">
        <v>181</v>
      </c>
      <c r="I26" t="s">
        <v>182</v>
      </c>
      <c r="K26" s="263" t="s">
        <v>184</v>
      </c>
    </row>
    <row r="27" spans="1:12">
      <c r="A27" t="s">
        <v>173</v>
      </c>
      <c r="B27">
        <v>84</v>
      </c>
      <c r="C27">
        <f>SUM(B27*60)</f>
        <v>5040</v>
      </c>
      <c r="D27" t="s">
        <v>176</v>
      </c>
      <c r="E27" s="262">
        <f>SUM(B27/6)</f>
        <v>14</v>
      </c>
      <c r="F27" s="263">
        <f>SUM(E27*60)</f>
        <v>840</v>
      </c>
      <c r="G27" s="263">
        <f>SUM(F27/4)</f>
        <v>210</v>
      </c>
      <c r="H27" s="263">
        <f>SUM(G27/4)</f>
        <v>52.5</v>
      </c>
      <c r="I27" s="263">
        <f>SUM(H27/5)</f>
        <v>10.5</v>
      </c>
      <c r="K27">
        <f>SUM((I27*15)/60)</f>
        <v>2.625</v>
      </c>
      <c r="L27" t="s">
        <v>188</v>
      </c>
    </row>
    <row r="28" spans="1:12">
      <c r="A28" t="s">
        <v>174</v>
      </c>
      <c r="B28">
        <v>55</v>
      </c>
      <c r="D28" t="s">
        <v>177</v>
      </c>
      <c r="E28" s="262">
        <f>SUM(B28/6)</f>
        <v>9.1666666666666661</v>
      </c>
      <c r="F28" s="263"/>
      <c r="G28" s="263"/>
      <c r="H28" s="263"/>
      <c r="I28" s="263"/>
      <c r="J28" s="263"/>
      <c r="K28" t="s">
        <v>185</v>
      </c>
    </row>
    <row r="29" spans="1:12">
      <c r="E29" s="263"/>
      <c r="F29" s="263"/>
      <c r="G29" s="263"/>
      <c r="H29" s="263"/>
      <c r="I29" s="263"/>
      <c r="J29" s="263"/>
      <c r="K29" t="s">
        <v>186</v>
      </c>
    </row>
    <row r="30" spans="1:12">
      <c r="K30" t="s">
        <v>187</v>
      </c>
    </row>
    <row r="33" spans="1:1">
      <c r="A33" s="264" t="s">
        <v>189</v>
      </c>
    </row>
    <row r="34" spans="1:1">
      <c r="A34" s="265" t="s">
        <v>190</v>
      </c>
    </row>
    <row r="35" spans="1:1">
      <c r="A35" s="265" t="s">
        <v>191</v>
      </c>
    </row>
    <row r="36" spans="1:1">
      <c r="A36" s="265" t="s">
        <v>192</v>
      </c>
    </row>
    <row r="37" spans="1:1">
      <c r="A37" s="265" t="s">
        <v>193</v>
      </c>
    </row>
    <row r="38" spans="1:1">
      <c r="A38" s="265" t="s">
        <v>194</v>
      </c>
    </row>
    <row r="39" spans="1:1">
      <c r="A39" s="266" t="s">
        <v>195</v>
      </c>
    </row>
    <row r="40" spans="1:1">
      <c r="A40" s="266" t="s">
        <v>196</v>
      </c>
    </row>
    <row r="41" spans="1:1">
      <c r="A41" s="266" t="s">
        <v>197</v>
      </c>
    </row>
    <row r="42" spans="1:1">
      <c r="A42" s="266" t="s">
        <v>198</v>
      </c>
    </row>
    <row r="43" spans="1:1">
      <c r="A43" s="266" t="s">
        <v>199</v>
      </c>
    </row>
    <row r="45" spans="1:1">
      <c r="A45" t="s">
        <v>200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BLOCK-Blank</vt:lpstr>
      <vt:lpstr>BLOCK-6 trimester</vt:lpstr>
      <vt:lpstr>BLOCK-9 trimester</vt:lpstr>
      <vt:lpstr>Clinical Load</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Khamsamran</dc:creator>
  <cp:lastModifiedBy>Cassaundra Jah</cp:lastModifiedBy>
  <cp:lastPrinted>2018-08-15T17:19:43Z</cp:lastPrinted>
  <dcterms:created xsi:type="dcterms:W3CDTF">2016-03-31T16:12:29Z</dcterms:created>
  <dcterms:modified xsi:type="dcterms:W3CDTF">2018-08-15T17:29:31Z</dcterms:modified>
</cp:coreProperties>
</file>